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759ef6408d53fc54/Documentos/fce Paraguay/Cursos/Ejercitarios/Microsoft Excel/Avanzado/Unidad 1/"/>
    </mc:Choice>
  </mc:AlternateContent>
  <xr:revisionPtr revIDLastSave="2" documentId="13_ncr:1_{11DF5E9E-E773-44E2-9730-F99F7229F3A5}" xr6:coauthVersionLast="47" xr6:coauthVersionMax="47" xr10:uidLastSave="{53742A01-59A6-45DA-92B5-0DDD790B7011}"/>
  <bookViews>
    <workbookView xWindow="-108" yWindow="-108" windowWidth="23256" windowHeight="12720" xr2:uid="{A391DF94-4A44-46CC-AA32-A11D934339E9}"/>
  </bookViews>
  <sheets>
    <sheet name="INICIO" sheetId="22" r:id="rId1"/>
    <sheet name="SI (Simple)" sheetId="13" r:id="rId2"/>
    <sheet name="SI Condicional Y" sheetId="20" r:id="rId3"/>
    <sheet name="Sumas y Cuentas" sheetId="21" r:id="rId4"/>
  </sheets>
  <definedNames>
    <definedName name="DIEZ_M">#REF!</definedName>
    <definedName name="DIEZ_MI">#REF!</definedName>
    <definedName name="EJEMPLO">#REF!</definedName>
    <definedName name="Meta_trimestral">#REF!</definedName>
    <definedName name="NUEVE_M">#REF!</definedName>
    <definedName name="NUEVE_MI">#REF!</definedName>
    <definedName name="OCHO_M">#REF!</definedName>
    <definedName name="OCHO_MI">#REF!</definedName>
    <definedName name="OCHO_Millon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9" i="21" l="1"/>
  <c r="J19" i="21"/>
  <c r="K22" i="21"/>
  <c r="K24" i="21"/>
  <c r="K20" i="21"/>
  <c r="K21" i="21"/>
  <c r="K25" i="21"/>
  <c r="J20" i="21"/>
  <c r="J21" i="21"/>
  <c r="J22" i="21"/>
  <c r="J23" i="21"/>
  <c r="J24" i="21"/>
  <c r="J25" i="21"/>
  <c r="M10" i="21" l="1"/>
  <c r="K23" i="21"/>
  <c r="M11" i="21" s="1"/>
  <c r="M12" i="21" l="1"/>
  <c r="J10" i="21" s="1"/>
  <c r="G24" i="20"/>
  <c r="G25" i="20"/>
  <c r="G27" i="20"/>
  <c r="G31" i="20"/>
  <c r="G33" i="20"/>
  <c r="G35" i="20"/>
  <c r="G39" i="20"/>
  <c r="G41" i="20"/>
  <c r="G43" i="20"/>
  <c r="G47" i="20"/>
  <c r="G49" i="20"/>
  <c r="G51" i="20"/>
  <c r="G55" i="20"/>
  <c r="G57" i="20"/>
  <c r="G59"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G26" i="20"/>
  <c r="G28" i="20"/>
  <c r="G29" i="20"/>
  <c r="G30" i="20"/>
  <c r="G32" i="20"/>
  <c r="G34" i="20"/>
  <c r="G36" i="20"/>
  <c r="G37" i="20"/>
  <c r="G38" i="20"/>
  <c r="G40" i="20"/>
  <c r="G42" i="20"/>
  <c r="G44" i="20"/>
  <c r="G45" i="20"/>
  <c r="G46" i="20"/>
  <c r="G48" i="20"/>
  <c r="G50" i="20"/>
  <c r="G52" i="20"/>
  <c r="G53" i="20"/>
  <c r="G54" i="20"/>
  <c r="G56" i="20"/>
  <c r="G58" i="20"/>
  <c r="I24" i="20"/>
  <c r="F22" i="13"/>
  <c r="F21" i="13"/>
  <c r="J11" i="20" l="1"/>
  <c r="J12" i="20"/>
  <c r="F23" i="13"/>
  <c r="F27" i="13"/>
  <c r="F29" i="13"/>
  <c r="F35" i="13"/>
  <c r="F37" i="13"/>
  <c r="F38" i="13"/>
  <c r="F26" i="13"/>
  <c r="F28" i="13"/>
  <c r="F31" i="13"/>
  <c r="F32" i="13"/>
  <c r="F34" i="13"/>
  <c r="F36" i="13"/>
  <c r="F39" i="13"/>
  <c r="F40" i="13"/>
  <c r="F24" i="13"/>
  <c r="F25" i="13"/>
  <c r="F30" i="13"/>
  <c r="F33" i="13"/>
  <c r="J13" i="20" l="1"/>
  <c r="H13" i="20" s="1"/>
  <c r="M10" i="13"/>
  <c r="N11" i="13" s="1"/>
</calcChain>
</file>

<file path=xl/sharedStrings.xml><?xml version="1.0" encoding="utf-8"?>
<sst xmlns="http://schemas.openxmlformats.org/spreadsheetml/2006/main" count="397" uniqueCount="94">
  <si>
    <t>Resultado</t>
  </si>
  <si>
    <t>FUNCIÓN SI (SIMPLE)</t>
  </si>
  <si>
    <t>Vendedor</t>
  </si>
  <si>
    <t>Sucursal</t>
  </si>
  <si>
    <t>Cantidad Vendida</t>
  </si>
  <si>
    <t>Ruben Dario Alboa</t>
  </si>
  <si>
    <t>Mario Bernabe De Mello Albornoz</t>
  </si>
  <si>
    <t>Yamandu Sanchez Alcantara</t>
  </si>
  <si>
    <t>Nilson Angel Barrio Alcarraz</t>
  </si>
  <si>
    <t>Asucena Peña Alcina</t>
  </si>
  <si>
    <t>Luis Dini Aldabe</t>
  </si>
  <si>
    <t>Ricardo Dini Aldabe</t>
  </si>
  <si>
    <t>Daniel Pedrozza Aldecosea</t>
  </si>
  <si>
    <t>Miguel Cammarano Alegretti</t>
  </si>
  <si>
    <t>Jose Antonio Deaces Alem</t>
  </si>
  <si>
    <t>Humberto Ramàn Mendoza Alfaro</t>
  </si>
  <si>
    <t>Juan Carlos Chiappa Alfaro</t>
  </si>
  <si>
    <t>Maria Gabriela Rusiñol Algorta</t>
  </si>
  <si>
    <t>Felipe Jose Brit Algorta</t>
  </si>
  <si>
    <t>Veronica Vedain Alles</t>
  </si>
  <si>
    <t>María Luisa Blengio Almada</t>
  </si>
  <si>
    <t>Nestor Daniel Montans Almada</t>
  </si>
  <si>
    <t>Luis Leonardo Lemes Almagro</t>
  </si>
  <si>
    <t>Maria Graciela De Los Santos Almanza</t>
  </si>
  <si>
    <t>Silvana Jacquline Moreira Almeda</t>
  </si>
  <si>
    <t>Central</t>
  </si>
  <si>
    <t>San Lorenzo</t>
  </si>
  <si>
    <t>Asunción</t>
  </si>
  <si>
    <t>Vendedor/a</t>
  </si>
  <si>
    <t>Puntos Logrados</t>
  </si>
  <si>
    <t>¿Tiene Cónyuge? (Sí= 1, No= 0)</t>
  </si>
  <si>
    <t>Número de hijos</t>
  </si>
  <si>
    <t>Monto de seguro</t>
  </si>
  <si>
    <t>Cantidad a entregar al cónyuge</t>
  </si>
  <si>
    <t>Cantidad a entregar a cada hijo</t>
  </si>
  <si>
    <t>Noemi Lydia Firpi Alonso</t>
  </si>
  <si>
    <t>Maria Del Carmen Rodriguez Alonso</t>
  </si>
  <si>
    <t>Maria Jimena Hauw Alonso</t>
  </si>
  <si>
    <t>Mary Cristina Flumini Alonso</t>
  </si>
  <si>
    <t>Rosa M Casas Alpuy</t>
  </si>
  <si>
    <t>Ramiro De La Fuente Alvarez</t>
  </si>
  <si>
    <t>Luis Fernandez Alvarez</t>
  </si>
  <si>
    <t>Jorge Antonio Rodriguez Alvarez</t>
  </si>
  <si>
    <t>Pablo Emiliano Lopez Alvarez</t>
  </si>
  <si>
    <t>Juan Martin Mauvezin Alvarez</t>
  </si>
  <si>
    <t>Analia Corral Alvarez</t>
  </si>
  <si>
    <t>Alvaro Bolivar Fernandez Alvarez</t>
  </si>
  <si>
    <t>Alfredo Bogliolo Alvarez</t>
  </si>
  <si>
    <t>Alejandro Izetta Alvarez</t>
  </si>
  <si>
    <t>Fernando Tomas Alonzo Alvarez</t>
  </si>
  <si>
    <t>Hugo Saldias Alvarez</t>
  </si>
  <si>
    <t>Alicia Teresita Martinez Alvarez</t>
  </si>
  <si>
    <t>Gerardo Javier Escursell Alvarez</t>
  </si>
  <si>
    <t>Huberto Nilson Samudio Alvarez</t>
  </si>
  <si>
    <t>Antonio Alvarez</t>
  </si>
  <si>
    <t>Miguel Angel Ortiz Alves</t>
  </si>
  <si>
    <t>Martha Elizabeth Grimon Alves De Simas</t>
  </si>
  <si>
    <t>Victor Ricardo Izquierdo Alvez</t>
  </si>
  <si>
    <t>Ruben Ari Viera Alvez</t>
  </si>
  <si>
    <t>Roque Gaston Viera Alvez</t>
  </si>
  <si>
    <t>Americo Alvez</t>
  </si>
  <si>
    <t>Ana Carolina Hourcade Alvez</t>
  </si>
  <si>
    <t>Eva Myrian Vila Alvez</t>
  </si>
  <si>
    <t>Alvaro Martin Sastre Alza</t>
  </si>
  <si>
    <t>Marisa Daniela Fiorelli Alza</t>
  </si>
  <si>
    <t>Juan Pablo Saralegui Alzugaray</t>
  </si>
  <si>
    <t>Fernando Fernandez Amado</t>
  </si>
  <si>
    <t>Sylvia Aparicio Amado</t>
  </si>
  <si>
    <t>Marcelo Chalela Amado</t>
  </si>
  <si>
    <t>Hugo Ariel Rocca Amaral</t>
  </si>
  <si>
    <t>Gerardo Andres De Nicola Amarilla</t>
  </si>
  <si>
    <t>FUNCIÓN SI CONDICIONAL Y</t>
  </si>
  <si>
    <t>Autocorrección de columna F</t>
  </si>
  <si>
    <t>Autocorrección de columna H</t>
  </si>
  <si>
    <t>Nombre del asegurado</t>
  </si>
  <si>
    <t>Carlos Perez</t>
  </si>
  <si>
    <t>Nelson Ortigoza</t>
  </si>
  <si>
    <t>Roque Santa Cruz</t>
  </si>
  <si>
    <t>Martín Soloaga</t>
  </si>
  <si>
    <t>Higinio Duarte</t>
  </si>
  <si>
    <t>Antonio Sanabria</t>
  </si>
  <si>
    <t>Aregua</t>
  </si>
  <si>
    <t>Capiatá</t>
  </si>
  <si>
    <t>Ciudad del Este</t>
  </si>
  <si>
    <t>Pedro Juan</t>
  </si>
  <si>
    <t>Foz</t>
  </si>
  <si>
    <t>Sucursales</t>
  </si>
  <si>
    <t>Cantidad de Vendedores por sucursal</t>
  </si>
  <si>
    <t>Monto de venta por sucursal</t>
  </si>
  <si>
    <t>SUMAS Y CUENTAS</t>
  </si>
  <si>
    <t>Autocorrección columna G</t>
  </si>
  <si>
    <t>Autocorrección columna H</t>
  </si>
  <si>
    <t>¡Bienvenido!</t>
  </si>
  <si>
    <t>EXCEL AVANZADO - TAREA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</si>
</sst>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C0A]\ #,##0"/>
  </numFmts>
  <fonts count="16" x14ac:knownFonts="1">
    <font>
      <sz val="11"/>
      <color theme="1"/>
      <name val="Calibri"/>
      <family val="2"/>
      <scheme val="minor"/>
    </font>
    <font>
      <sz val="8"/>
      <name val="Calibri"/>
      <family val="2"/>
      <scheme val="minor"/>
    </font>
    <font>
      <b/>
      <sz val="24"/>
      <color theme="0"/>
      <name val="Montserrat"/>
      <family val="3"/>
    </font>
    <font>
      <b/>
      <sz val="36"/>
      <color theme="0"/>
      <name val="Montserrat"/>
      <family val="3"/>
    </font>
    <font>
      <sz val="36"/>
      <name val="Calibri"/>
      <family val="2"/>
      <scheme val="minor"/>
    </font>
    <font>
      <b/>
      <sz val="14"/>
      <color theme="0"/>
      <name val="Calibri"/>
      <family val="2"/>
      <scheme val="minor"/>
    </font>
    <font>
      <b/>
      <sz val="16"/>
      <color theme="0"/>
      <name val="Calibri"/>
      <family val="2"/>
      <scheme val="minor"/>
    </font>
    <font>
      <sz val="11"/>
      <color theme="0"/>
      <name val="Calibri"/>
      <family val="2"/>
      <scheme val="minor"/>
    </font>
    <font>
      <b/>
      <sz val="11"/>
      <color theme="0"/>
      <name val="Calibri"/>
      <family val="2"/>
      <scheme val="minor"/>
    </font>
    <font>
      <b/>
      <sz val="36"/>
      <color theme="0"/>
      <name val="Calibri"/>
      <family val="2"/>
      <scheme val="minor"/>
    </font>
    <font>
      <b/>
      <sz val="16"/>
      <color theme="0"/>
      <name val="Tahoma"/>
      <family val="2"/>
    </font>
    <font>
      <sz val="11"/>
      <color theme="1"/>
      <name val="Calibri"/>
      <family val="2"/>
    </font>
    <font>
      <b/>
      <sz val="32"/>
      <color theme="0"/>
      <name val="Tahoma"/>
      <family val="2"/>
    </font>
    <font>
      <sz val="11"/>
      <name val="Arial"/>
      <family val="2"/>
    </font>
    <font>
      <b/>
      <sz val="24"/>
      <color theme="0"/>
      <name val="Tahoma"/>
      <family val="2"/>
    </font>
    <font>
      <b/>
      <sz val="36"/>
      <color theme="0"/>
      <name val="Tahoma"/>
      <family val="2"/>
    </font>
  </fonts>
  <fills count="12">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theme="3"/>
        <bgColor indexed="64"/>
      </patternFill>
    </fill>
    <fill>
      <patternFill patternType="solid">
        <fgColor them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9999"/>
        <bgColor rgb="FF009999"/>
      </patternFill>
    </fill>
    <fill>
      <patternFill patternType="solid">
        <fgColor theme="0"/>
        <bgColor theme="0"/>
      </patternFill>
    </fill>
    <fill>
      <patternFill patternType="solid">
        <fgColor rgb="FFFF0066"/>
        <bgColor rgb="FFFF006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12">
    <xf numFmtId="0" fontId="0" fillId="0" borderId="0" xfId="0"/>
    <xf numFmtId="0" fontId="0" fillId="2" borderId="0" xfId="0" applyFill="1"/>
    <xf numFmtId="0" fontId="0" fillId="3" borderId="0" xfId="0" applyFill="1"/>
    <xf numFmtId="0" fontId="4" fillId="3" borderId="0" xfId="0" applyFont="1" applyFill="1" applyAlignment="1"/>
    <xf numFmtId="0" fontId="2" fillId="3" borderId="0" xfId="0" applyFont="1" applyFill="1" applyAlignment="1"/>
    <xf numFmtId="0" fontId="0" fillId="6" borderId="1" xfId="0" applyFill="1" applyBorder="1" applyAlignment="1">
      <alignment horizontal="left" vertical="center"/>
    </xf>
    <xf numFmtId="164" fontId="0" fillId="6" borderId="1" xfId="0" applyNumberFormat="1" applyFill="1" applyBorder="1" applyAlignment="1">
      <alignment horizontal="center" vertical="center"/>
    </xf>
    <xf numFmtId="0" fontId="7" fillId="3" borderId="0" xfId="0" applyFont="1" applyFill="1"/>
    <xf numFmtId="0" fontId="0" fillId="3" borderId="2" xfId="0" applyFill="1" applyBorder="1" applyAlignment="1"/>
    <xf numFmtId="0" fontId="0" fillId="3" borderId="3" xfId="0" applyFill="1" applyBorder="1" applyAlignment="1"/>
    <xf numFmtId="0" fontId="0" fillId="3" borderId="5" xfId="0" applyFill="1" applyBorder="1" applyAlignment="1"/>
    <xf numFmtId="0" fontId="0" fillId="3" borderId="0" xfId="0" applyFill="1" applyBorder="1" applyAlignment="1"/>
    <xf numFmtId="0" fontId="0" fillId="3" borderId="7" xfId="0" applyFill="1" applyBorder="1" applyAlignment="1"/>
    <xf numFmtId="0" fontId="0" fillId="3" borderId="8" xfId="0" applyFill="1" applyBorder="1" applyAlignment="1"/>
    <xf numFmtId="0" fontId="3" fillId="4" borderId="3" xfId="0" applyFont="1" applyFill="1" applyBorder="1" applyAlignment="1">
      <alignment vertical="center"/>
    </xf>
    <xf numFmtId="0" fontId="3" fillId="4" borderId="4" xfId="0" applyFont="1" applyFill="1" applyBorder="1" applyAlignment="1">
      <alignment vertical="center"/>
    </xf>
    <xf numFmtId="0" fontId="3" fillId="4" borderId="0" xfId="0" applyFont="1" applyFill="1" applyBorder="1" applyAlignment="1">
      <alignment vertical="center"/>
    </xf>
    <xf numFmtId="0" fontId="3" fillId="4" borderId="6"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0" fillId="0" borderId="1" xfId="0" applyBorder="1" applyAlignment="1">
      <alignment horizontal="center" vertical="center"/>
    </xf>
    <xf numFmtId="0" fontId="0" fillId="6" borderId="11" xfId="0" applyFill="1" applyBorder="1"/>
    <xf numFmtId="0" fontId="0" fillId="6" borderId="16" xfId="0" applyFill="1" applyBorder="1"/>
    <xf numFmtId="0" fontId="0" fillId="0" borderId="10" xfId="0" applyBorder="1" applyAlignment="1">
      <alignment horizontal="center" vertical="center"/>
    </xf>
    <xf numFmtId="164" fontId="0" fillId="6" borderId="10" xfId="0" applyNumberForma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0" fillId="7" borderId="1" xfId="0" applyFill="1" applyBorder="1" applyAlignment="1">
      <alignment horizontal="left" vertical="center"/>
    </xf>
    <xf numFmtId="0" fontId="0" fillId="8" borderId="1" xfId="0" applyFill="1" applyBorder="1" applyAlignment="1">
      <alignment horizontal="left" vertical="center"/>
    </xf>
    <xf numFmtId="0" fontId="8" fillId="5" borderId="1" xfId="0" applyFont="1" applyFill="1" applyBorder="1" applyAlignment="1">
      <alignment wrapText="1"/>
    </xf>
    <xf numFmtId="0" fontId="8"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xf>
    <xf numFmtId="0" fontId="0" fillId="0" borderId="12" xfId="0" applyBorder="1" applyAlignment="1" applyProtection="1">
      <alignment horizontal="center" vertical="center"/>
      <protection hidden="1"/>
    </xf>
    <xf numFmtId="164" fontId="0" fillId="3" borderId="1" xfId="0" applyNumberFormat="1" applyFill="1" applyBorder="1" applyAlignment="1" applyProtection="1">
      <alignment horizontal="center" vertical="center"/>
      <protection locked="0"/>
    </xf>
    <xf numFmtId="164" fontId="0" fillId="0" borderId="1" xfId="0" applyNumberFormat="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locked="0"/>
    </xf>
    <xf numFmtId="164" fontId="0" fillId="6" borderId="1" xfId="0" applyNumberFormat="1" applyFill="1" applyBorder="1" applyAlignment="1" applyProtection="1">
      <alignment horizontal="center" vertical="center"/>
      <protection locked="0"/>
    </xf>
    <xf numFmtId="0" fontId="11" fillId="9" borderId="0" xfId="0" applyFont="1" applyFill="1"/>
    <xf numFmtId="0" fontId="11" fillId="10" borderId="0" xfId="0" applyFont="1" applyFill="1"/>
    <xf numFmtId="0" fontId="7" fillId="3" borderId="0" xfId="0" quotePrefix="1" applyFont="1" applyFill="1" applyAlignment="1" applyProtection="1">
      <alignment horizontal="center" vertical="center"/>
      <protection hidden="1"/>
    </xf>
    <xf numFmtId="0" fontId="0" fillId="3" borderId="0" xfId="0" applyFill="1" applyProtection="1">
      <protection hidden="1"/>
    </xf>
    <xf numFmtId="0" fontId="0" fillId="0" borderId="1" xfId="0" applyBorder="1" applyAlignment="1" applyProtection="1">
      <alignment horizontal="left" vertical="center"/>
      <protection locked="0"/>
    </xf>
    <xf numFmtId="0" fontId="12" fillId="11" borderId="0" xfId="0" applyFont="1" applyFill="1" applyAlignment="1">
      <alignment horizontal="center" vertical="center"/>
    </xf>
    <xf numFmtId="0" fontId="13" fillId="0" borderId="0" xfId="0" applyFont="1"/>
    <xf numFmtId="0" fontId="0" fillId="0" borderId="0" xfId="0"/>
    <xf numFmtId="0" fontId="14" fillId="9" borderId="0" xfId="0" applyFont="1" applyFill="1" applyAlignment="1">
      <alignment horizont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0"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9"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cellXfs>
  <cellStyles count="1">
    <cellStyle name="Normal" xfId="0" builtinId="0"/>
  </cellStyles>
  <dxfs count="27">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1"/>
    </dxf>
    <dxf>
      <numFmt numFmtId="164" formatCode="[$₲-3C0A]\ #,##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3C0A]\ #,##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164" formatCode="[$₲-3C0A]\ #,##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3C0A]\ #,##0"/>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
      <fill>
        <patternFill>
          <bgColor rgb="FFFFC7CE"/>
        </patternFill>
      </fill>
    </dxf>
    <dxf>
      <font>
        <color rgb="FF9C0006"/>
      </font>
      <fill>
        <patternFill>
          <bgColor rgb="FFFFC7CE"/>
        </patternFill>
      </fill>
    </dxf>
    <dxf>
      <font>
        <color theme="0"/>
      </font>
      <fill>
        <patternFill>
          <bgColor theme="0"/>
        </patternFill>
      </fill>
    </dxf>
    <dxf>
      <font>
        <color rgb="FF006100"/>
      </font>
      <fill>
        <patternFill>
          <bgColor rgb="FFC6EFCE"/>
        </patternFill>
      </fill>
    </dxf>
  </dxfs>
  <tableStyles count="0" defaultTableStyle="TableStyleMedium2" defaultPivotStyle="PivotStyleLight16"/>
  <colors>
    <mruColors>
      <color rgb="FFFF00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746760</xdr:colOff>
      <xdr:row>9</xdr:row>
      <xdr:rowOff>30479</xdr:rowOff>
    </xdr:from>
    <xdr:ext cx="7734300" cy="1470661"/>
    <xdr:sp macro="" textlink="">
      <xdr:nvSpPr>
        <xdr:cNvPr id="2" name="Shape 3">
          <a:extLst>
            <a:ext uri="{FF2B5EF4-FFF2-40B4-BE49-F238E27FC236}">
              <a16:creationId xmlns:a16="http://schemas.microsoft.com/office/drawing/2014/main" id="{F371EE19-C5AF-4704-86DC-08F16EEEAFE5}"/>
            </a:ext>
          </a:extLst>
        </xdr:cNvPr>
        <xdr:cNvSpPr txBox="1"/>
      </xdr:nvSpPr>
      <xdr:spPr>
        <a:xfrm>
          <a:off x="3061335" y="1659254"/>
          <a:ext cx="7734300" cy="1470661"/>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rtl="0"/>
          <a:r>
            <a:rPr lang="en-US" sz="1400">
              <a:effectLst/>
              <a:latin typeface="Tahoma" panose="020B0604030504040204" pitchFamily="34" charset="0"/>
              <a:ea typeface="Tahoma" panose="020B0604030504040204" pitchFamily="34" charset="0"/>
              <a:cs typeface="Tahoma" panose="020B0604030504040204" pitchFamily="34" charset="0"/>
            </a:rPr>
            <a:t>Te presentamos el </a:t>
          </a:r>
          <a:r>
            <a:rPr lang="en-US" sz="1400" b="1">
              <a:effectLst/>
              <a:latin typeface="Tahoma" panose="020B0604030504040204" pitchFamily="34" charset="0"/>
              <a:ea typeface="Tahoma" panose="020B0604030504040204" pitchFamily="34" charset="0"/>
              <a:cs typeface="Tahoma" panose="020B0604030504040204" pitchFamily="34" charset="0"/>
            </a:rPr>
            <a:t>Ejercitario</a:t>
          </a:r>
          <a:r>
            <a:rPr lang="en-US" sz="1400" b="1" baseline="0">
              <a:effectLst/>
              <a:latin typeface="Tahoma" panose="020B0604030504040204" pitchFamily="34" charset="0"/>
              <a:ea typeface="Tahoma" panose="020B0604030504040204" pitchFamily="34" charset="0"/>
              <a:cs typeface="Tahoma" panose="020B0604030504040204" pitchFamily="34" charset="0"/>
            </a:rPr>
            <a:t> 1 </a:t>
          </a:r>
          <a:r>
            <a:rPr lang="en-US" sz="1400">
              <a:effectLst/>
              <a:latin typeface="Tahoma" panose="020B0604030504040204" pitchFamily="34" charset="0"/>
              <a:ea typeface="Tahoma" panose="020B0604030504040204" pitchFamily="34" charset="0"/>
              <a:cs typeface="Tahoma" panose="020B0604030504040204" pitchFamily="34" charset="0"/>
            </a:rPr>
            <a:t>de</a:t>
          </a:r>
          <a:r>
            <a:rPr lang="en-US" sz="1400" baseline="0">
              <a:effectLst/>
              <a:latin typeface="Tahoma" panose="020B0604030504040204" pitchFamily="34" charset="0"/>
              <a:ea typeface="Tahoma" panose="020B0604030504040204" pitchFamily="34" charset="0"/>
              <a:cs typeface="Tahoma" panose="020B0604030504040204" pitchFamily="34" charset="0"/>
            </a:rPr>
            <a:t> la </a:t>
          </a:r>
          <a:r>
            <a:rPr lang="en-US" sz="1400" b="1" baseline="0">
              <a:effectLst/>
              <a:latin typeface="Tahoma" panose="020B0604030504040204" pitchFamily="34" charset="0"/>
              <a:ea typeface="Tahoma" panose="020B0604030504040204" pitchFamily="34" charset="0"/>
              <a:cs typeface="Tahoma" panose="020B0604030504040204" pitchFamily="34" charset="0"/>
            </a:rPr>
            <a:t>Unidad 1 </a:t>
          </a:r>
          <a:r>
            <a:rPr lang="en-US" sz="1400" baseline="0">
              <a:effectLst/>
              <a:latin typeface="Tahoma" panose="020B0604030504040204" pitchFamily="34" charset="0"/>
              <a:ea typeface="Tahoma" panose="020B0604030504040204" pitchFamily="34" charset="0"/>
              <a:cs typeface="Tahoma" panose="020B0604030504040204" pitchFamily="34" charset="0"/>
            </a:rPr>
            <a:t>del</a:t>
          </a:r>
          <a:r>
            <a:rPr lang="en-US" sz="1400">
              <a:effectLst/>
              <a:latin typeface="Tahoma" panose="020B0604030504040204" pitchFamily="34" charset="0"/>
              <a:ea typeface="Tahoma" panose="020B0604030504040204" pitchFamily="34" charset="0"/>
              <a:cs typeface="Tahoma" panose="020B0604030504040204" pitchFamily="34" charset="0"/>
            </a:rPr>
            <a:t> curso de </a:t>
          </a:r>
          <a:r>
            <a:rPr lang="en-US" sz="1400" b="1">
              <a:effectLst/>
              <a:latin typeface="Tahoma" panose="020B0604030504040204" pitchFamily="34" charset="0"/>
              <a:ea typeface="Tahoma" panose="020B0604030504040204" pitchFamily="34" charset="0"/>
              <a:cs typeface="Tahoma" panose="020B0604030504040204" pitchFamily="34" charset="0"/>
            </a:rPr>
            <a:t>Excel Avanzado </a:t>
          </a:r>
          <a:r>
            <a:rPr lang="en-US" sz="1400">
              <a:effectLst/>
              <a:latin typeface="Tahoma" panose="020B0604030504040204" pitchFamily="34" charset="0"/>
              <a:ea typeface="Tahoma" panose="020B0604030504040204" pitchFamily="34" charset="0"/>
              <a:cs typeface="Tahoma" panose="020B0604030504040204" pitchFamily="34" charset="0"/>
            </a:rPr>
            <a:t>de fce Academy.</a:t>
          </a:r>
          <a:endParaRPr lang="es-PY" sz="1400">
            <a:effectLst/>
            <a:latin typeface="Tahoma" panose="020B0604030504040204" pitchFamily="34" charset="0"/>
            <a:ea typeface="Tahoma" panose="020B0604030504040204" pitchFamily="34" charset="0"/>
            <a:cs typeface="Tahoma" panose="020B0604030504040204" pitchFamily="34" charset="0"/>
          </a:endParaRPr>
        </a:p>
        <a:p>
          <a:pPr rtl="0"/>
          <a:r>
            <a:rPr lang="es-PY" sz="1400" i="0" baseline="0">
              <a:effectLst/>
              <a:latin typeface="Tahoma" panose="020B0604030504040204" pitchFamily="34" charset="0"/>
              <a:ea typeface="Tahoma" panose="020B0604030504040204" pitchFamily="34" charset="0"/>
              <a:cs typeface="Tahoma" panose="020B0604030504040204" pitchFamily="34" charset="0"/>
            </a:rPr>
            <a:t>Elabora los ejercicios planteados en este archivo y demuestra todo tu  nivel.</a:t>
          </a:r>
        </a:p>
        <a:p>
          <a:pPr rtl="0"/>
          <a:endParaRPr lang="es-PY" sz="1400">
            <a:effectLst/>
            <a:latin typeface="Tahoma" panose="020B0604030504040204" pitchFamily="34" charset="0"/>
            <a:ea typeface="Tahoma" panose="020B0604030504040204" pitchFamily="34" charset="0"/>
            <a:cs typeface="Tahoma" panose="020B0604030504040204" pitchFamily="34" charset="0"/>
          </a:endParaRPr>
        </a:p>
        <a:p>
          <a:pPr rtl="0"/>
          <a:r>
            <a:rPr lang="es-PY" sz="1400" b="1" i="0" baseline="0">
              <a:effectLst/>
              <a:latin typeface="Tahoma" panose="020B0604030504040204" pitchFamily="34" charset="0"/>
              <a:ea typeface="Tahoma" panose="020B0604030504040204" pitchFamily="34" charset="0"/>
              <a:cs typeface="Tahoma" panose="020B0604030504040204" pitchFamily="34" charset="0"/>
            </a:rPr>
            <a:t>¡Éxitos! </a:t>
          </a:r>
          <a:endParaRPr lang="es-PY" sz="1400">
            <a:effectLst/>
            <a:latin typeface="Tahoma" panose="020B0604030504040204" pitchFamily="34" charset="0"/>
            <a:ea typeface="Tahoma" panose="020B0604030504040204" pitchFamily="34" charset="0"/>
            <a:cs typeface="Tahoma" panose="020B0604030504040204" pitchFamily="34" charset="0"/>
          </a:endParaRPr>
        </a:p>
      </xdr:txBody>
    </xdr:sp>
    <xdr:clientData fLocksWithSheet="0"/>
  </xdr:oneCellAnchor>
  <xdr:oneCellAnchor>
    <xdr:from>
      <xdr:col>1</xdr:col>
      <xdr:colOff>81915</xdr:colOff>
      <xdr:row>1</xdr:row>
      <xdr:rowOff>74294</xdr:rowOff>
    </xdr:from>
    <xdr:ext cx="1386840" cy="754380"/>
    <xdr:pic>
      <xdr:nvPicPr>
        <xdr:cNvPr id="4" name="image1.png">
          <a:extLst>
            <a:ext uri="{FF2B5EF4-FFF2-40B4-BE49-F238E27FC236}">
              <a16:creationId xmlns:a16="http://schemas.microsoft.com/office/drawing/2014/main" id="{81935DF7-2B15-4CBF-9551-228209DCDC70}"/>
            </a:ext>
          </a:extLst>
        </xdr:cNvPr>
        <xdr:cNvPicPr preferRelativeResize="0"/>
      </xdr:nvPicPr>
      <xdr:blipFill rotWithShape="1">
        <a:blip xmlns:r="http://schemas.openxmlformats.org/officeDocument/2006/relationships" r:embed="rId1" cstate="print"/>
        <a:srcRect l="11250" t="27155" r="12917" b="30172"/>
        <a:stretch/>
      </xdr:blipFill>
      <xdr:spPr>
        <a:xfrm>
          <a:off x="874395" y="249554"/>
          <a:ext cx="1386840" cy="75438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283845</xdr:colOff>
      <xdr:row>7</xdr:row>
      <xdr:rowOff>97156</xdr:rowOff>
    </xdr:from>
    <xdr:to>
      <xdr:col>8</xdr:col>
      <xdr:colOff>266700</xdr:colOff>
      <xdr:row>18</xdr:row>
      <xdr:rowOff>161925</xdr:rowOff>
    </xdr:to>
    <xdr:sp macro="" textlink="">
      <xdr:nvSpPr>
        <xdr:cNvPr id="4" name="Rectangle 2">
          <a:extLst>
            <a:ext uri="{FF2B5EF4-FFF2-40B4-BE49-F238E27FC236}">
              <a16:creationId xmlns:a16="http://schemas.microsoft.com/office/drawing/2014/main" id="{7A18A001-4D1C-4EFD-8C3F-6365313E8E29}"/>
            </a:ext>
          </a:extLst>
        </xdr:cNvPr>
        <xdr:cNvSpPr/>
      </xdr:nvSpPr>
      <xdr:spPr>
        <a:xfrm>
          <a:off x="283845" y="1449706"/>
          <a:ext cx="7640955" cy="2160269"/>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600" b="1">
              <a:latin typeface="Tahoma" panose="020B0604030504040204" pitchFamily="34" charset="0"/>
              <a:ea typeface="Tahoma" panose="020B0604030504040204" pitchFamily="34" charset="0"/>
              <a:cs typeface="Tahoma" panose="020B0604030504040204" pitchFamily="34" charset="0"/>
            </a:rPr>
            <a:t>Instrucciones</a:t>
          </a:r>
        </a:p>
        <a:p>
          <a:pPr algn="l"/>
          <a:r>
            <a:rPr lang="es-MX" sz="1600" b="0" baseline="0">
              <a:latin typeface="Tahoma" panose="020B0604030504040204" pitchFamily="34" charset="0"/>
              <a:ea typeface="Tahoma" panose="020B0604030504040204" pitchFamily="34" charset="0"/>
              <a:cs typeface="Tahoma" panose="020B0604030504040204" pitchFamily="34" charset="0"/>
            </a:rPr>
            <a:t>Utiliza la función de </a:t>
          </a:r>
          <a:r>
            <a:rPr lang="es-MX" sz="1600" b="1" baseline="0">
              <a:latin typeface="Tahoma" panose="020B0604030504040204" pitchFamily="34" charset="0"/>
              <a:ea typeface="Tahoma" panose="020B0604030504040204" pitchFamily="34" charset="0"/>
              <a:cs typeface="Tahoma" panose="020B0604030504040204" pitchFamily="34" charset="0"/>
            </a:rPr>
            <a:t>Si</a:t>
          </a:r>
          <a:r>
            <a:rPr lang="es-MX" sz="1600" b="0" baseline="0">
              <a:latin typeface="Tahoma" panose="020B0604030504040204" pitchFamily="34" charset="0"/>
              <a:ea typeface="Tahoma" panose="020B0604030504040204" pitchFamily="34" charset="0"/>
              <a:cs typeface="Tahoma" panose="020B0604030504040204" pitchFamily="34" charset="0"/>
            </a:rPr>
            <a:t> para determinar si los vendedores alcanzaron o no la meta establecida. Si consiguieron alcanzarla coloca el texto en la columna de resultado de "Meta alcanzada" de lo contrario coloca "Meta no alcanzada". Además complementa el ejercicio con formato condicional resaltando las celdas en verde y rojo respectivamente.</a:t>
          </a:r>
        </a:p>
        <a:p>
          <a:pPr algn="l"/>
          <a:r>
            <a:rPr lang="es-MX" sz="1600" b="1" baseline="0">
              <a:latin typeface="Tahoma" panose="020B0604030504040204" pitchFamily="34" charset="0"/>
              <a:ea typeface="Tahoma" panose="020B0604030504040204" pitchFamily="34" charset="0"/>
              <a:cs typeface="Tahoma" panose="020B0604030504040204" pitchFamily="34" charset="0"/>
            </a:rPr>
            <a:t>Meta de venta en Gs: Mayor o igual a 5.000.000</a:t>
          </a:r>
        </a:p>
      </xdr:txBody>
    </xdr:sp>
    <xdr:clientData/>
  </xdr:twoCellAnchor>
  <xdr:oneCellAnchor>
    <xdr:from>
      <xdr:col>1</xdr:col>
      <xdr:colOff>1280160</xdr:colOff>
      <xdr:row>1</xdr:row>
      <xdr:rowOff>99060</xdr:rowOff>
    </xdr:from>
    <xdr:ext cx="1386840" cy="754380"/>
    <xdr:pic>
      <xdr:nvPicPr>
        <xdr:cNvPr id="5" name="image1.png">
          <a:extLst>
            <a:ext uri="{FF2B5EF4-FFF2-40B4-BE49-F238E27FC236}">
              <a16:creationId xmlns:a16="http://schemas.microsoft.com/office/drawing/2014/main" id="{5F3428D5-3BF9-490C-B4FB-087A8D7B1250}"/>
            </a:ext>
          </a:extLst>
        </xdr:cNvPr>
        <xdr:cNvPicPr preferRelativeResize="0"/>
      </xdr:nvPicPr>
      <xdr:blipFill rotWithShape="1">
        <a:blip xmlns:r="http://schemas.openxmlformats.org/officeDocument/2006/relationships" r:embed="rId1" cstate="print"/>
        <a:srcRect l="11250" t="27155" r="12917" b="30172"/>
        <a:stretch/>
      </xdr:blipFill>
      <xdr:spPr>
        <a:xfrm>
          <a:off x="1584960" y="289560"/>
          <a:ext cx="1386840" cy="75438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487073</xdr:colOff>
      <xdr:row>7</xdr:row>
      <xdr:rowOff>43295</xdr:rowOff>
    </xdr:from>
    <xdr:to>
      <xdr:col>6</xdr:col>
      <xdr:colOff>1915824</xdr:colOff>
      <xdr:row>21</xdr:row>
      <xdr:rowOff>0</xdr:rowOff>
    </xdr:to>
    <xdr:sp macro="" textlink="">
      <xdr:nvSpPr>
        <xdr:cNvPr id="3" name="Rectangle 2">
          <a:extLst>
            <a:ext uri="{FF2B5EF4-FFF2-40B4-BE49-F238E27FC236}">
              <a16:creationId xmlns:a16="http://schemas.microsoft.com/office/drawing/2014/main" id="{759691F4-C285-4EF8-A8B0-877EDE349562}"/>
            </a:ext>
          </a:extLst>
        </xdr:cNvPr>
        <xdr:cNvSpPr/>
      </xdr:nvSpPr>
      <xdr:spPr>
        <a:xfrm>
          <a:off x="487073" y="1363806"/>
          <a:ext cx="11256819" cy="4134717"/>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600" b="1">
              <a:latin typeface="Tahoma" panose="020B0604030504040204" pitchFamily="34" charset="0"/>
              <a:ea typeface="Tahoma" panose="020B0604030504040204" pitchFamily="34" charset="0"/>
              <a:cs typeface="Tahoma" panose="020B0604030504040204" pitchFamily="34" charset="0"/>
            </a:rPr>
            <a:t>Instrucciones</a:t>
          </a: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Una aseguradora de vida debe calcular la cantidad que le corresponderá a cada familiar de un asegurado para poder cerrar el trato.</a:t>
          </a: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Teniendo en cuenta los siguiente criterios y utilizando las funciones aprendidas, encontrar el monto exacto.</a:t>
          </a: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1. </a:t>
          </a:r>
          <a:r>
            <a:rPr lang="es-PY" sz="1600" b="1"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Cantidad a entregar al cónyuge: </a:t>
          </a:r>
          <a:endParaRPr lang="es-ES" sz="1600">
            <a:effectLst/>
            <a:latin typeface="Tahoma" panose="020B0604030504040204" pitchFamily="34" charset="0"/>
            <a:ea typeface="Tahoma" panose="020B0604030504040204" pitchFamily="34" charset="0"/>
            <a:cs typeface="Tahoma" panose="020B0604030504040204" pitchFamily="34" charset="0"/>
          </a:endParaRPr>
        </a:p>
        <a:p>
          <a:pPr rtl="0"/>
          <a:r>
            <a:rPr lang="es-PY" sz="1600" b="1"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a:t>
          </a:r>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Si el individuo tiene cónyuge e hijos, al cónyuge le corresponde el 60% del seguro.</a:t>
          </a: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Si el individuo tiene cónyuge sin hijos, al cónyuge le correspomde todo el seguro.</a:t>
          </a: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Si el individuo no tiene cónyuge, la cantidad es cero.</a:t>
          </a:r>
          <a:endParaRPr lang="es-ES" sz="1600">
            <a:effectLst/>
            <a:latin typeface="Tahoma" panose="020B0604030504040204" pitchFamily="34" charset="0"/>
            <a:ea typeface="Tahoma" panose="020B0604030504040204" pitchFamily="34" charset="0"/>
            <a:cs typeface="Tahoma" panose="020B0604030504040204" pitchFamily="34" charset="0"/>
          </a:endParaRP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2. </a:t>
          </a:r>
          <a:r>
            <a:rPr lang="es-PY" sz="1600" b="1"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Cantidad a entregar a cada hijo:</a:t>
          </a:r>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a:t>
          </a:r>
          <a:endParaRPr lang="es-ES" sz="1600">
            <a:effectLst/>
            <a:latin typeface="Tahoma" panose="020B0604030504040204" pitchFamily="34" charset="0"/>
            <a:ea typeface="Tahoma" panose="020B0604030504040204" pitchFamily="34" charset="0"/>
            <a:cs typeface="Tahoma" panose="020B0604030504040204" pitchFamily="34" charset="0"/>
          </a:endParaRP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Si el individuo tiene cónyuge e hijos, a cada hijo le corresponde el 40%  del seguro dividido entre el número de hijos.</a:t>
          </a:r>
          <a:endParaRPr lang="es-ES" sz="1600">
            <a:effectLst/>
            <a:latin typeface="Tahoma" panose="020B0604030504040204" pitchFamily="34" charset="0"/>
            <a:ea typeface="Tahoma" panose="020B0604030504040204" pitchFamily="34" charset="0"/>
            <a:cs typeface="Tahoma" panose="020B0604030504040204" pitchFamily="34" charset="0"/>
          </a:endParaRP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Si el individuo no tiene cónyuge y tiene hijos, a cada hijo le corresponde el monto asegurado dividido entre el número de hijos.</a:t>
          </a:r>
          <a:endParaRPr lang="es-ES" sz="1600">
            <a:effectLst/>
            <a:latin typeface="Tahoma" panose="020B0604030504040204" pitchFamily="34" charset="0"/>
            <a:ea typeface="Tahoma" panose="020B0604030504040204" pitchFamily="34" charset="0"/>
            <a:cs typeface="Tahoma" panose="020B0604030504040204" pitchFamily="34" charset="0"/>
          </a:endParaRPr>
        </a:p>
        <a:p>
          <a:pPr rtl="0"/>
          <a:r>
            <a:rPr lang="es-PY" sz="1600" b="0" i="0" baseline="0">
              <a:solidFill>
                <a:schemeClr val="lt1"/>
              </a:solidFill>
              <a:effectLst/>
              <a:latin typeface="Tahoma" panose="020B0604030504040204" pitchFamily="34" charset="0"/>
              <a:ea typeface="Tahoma" panose="020B0604030504040204" pitchFamily="34" charset="0"/>
              <a:cs typeface="Tahoma" panose="020B0604030504040204" pitchFamily="34" charset="0"/>
            </a:rPr>
            <a:t>                     Si el individuo no tiene hijos, la cantidad es cero.</a:t>
          </a:r>
          <a:endParaRPr lang="es-ES" sz="1600" b="1" i="1" u="sng">
            <a:effectLst/>
            <a:latin typeface="Tahoma" panose="020B0604030504040204" pitchFamily="34" charset="0"/>
            <a:ea typeface="Tahoma" panose="020B0604030504040204" pitchFamily="34" charset="0"/>
            <a:cs typeface="Tahoma" panose="020B0604030504040204" pitchFamily="34" charset="0"/>
          </a:endParaRPr>
        </a:p>
        <a:p>
          <a:pPr algn="l"/>
          <a:br>
            <a:rPr lang="es-MX" sz="1100" b="1" baseline="0"/>
          </a:br>
          <a:endParaRPr lang="es-MX" sz="1100" b="1" baseline="0"/>
        </a:p>
      </xdr:txBody>
    </xdr:sp>
    <xdr:clientData/>
  </xdr:twoCellAnchor>
  <xdr:oneCellAnchor>
    <xdr:from>
      <xdr:col>1</xdr:col>
      <xdr:colOff>190501</xdr:colOff>
      <xdr:row>1</xdr:row>
      <xdr:rowOff>95250</xdr:rowOff>
    </xdr:from>
    <xdr:ext cx="1386840" cy="754380"/>
    <xdr:pic>
      <xdr:nvPicPr>
        <xdr:cNvPr id="4" name="image1.png">
          <a:extLst>
            <a:ext uri="{FF2B5EF4-FFF2-40B4-BE49-F238E27FC236}">
              <a16:creationId xmlns:a16="http://schemas.microsoft.com/office/drawing/2014/main" id="{DDBBFCBA-5BFB-4993-92DA-953C6E875426}"/>
            </a:ext>
          </a:extLst>
        </xdr:cNvPr>
        <xdr:cNvPicPr preferRelativeResize="0"/>
      </xdr:nvPicPr>
      <xdr:blipFill rotWithShape="1">
        <a:blip xmlns:r="http://schemas.openxmlformats.org/officeDocument/2006/relationships" r:embed="rId1" cstate="print"/>
        <a:srcRect l="11250" t="27155" r="12917" b="30172"/>
        <a:stretch/>
      </xdr:blipFill>
      <xdr:spPr>
        <a:xfrm>
          <a:off x="692728" y="285750"/>
          <a:ext cx="1386840" cy="75438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1</xdr:col>
      <xdr:colOff>53340</xdr:colOff>
      <xdr:row>8</xdr:row>
      <xdr:rowOff>106679</xdr:rowOff>
    </xdr:from>
    <xdr:to>
      <xdr:col>6</xdr:col>
      <xdr:colOff>510540</xdr:colOff>
      <xdr:row>14</xdr:row>
      <xdr:rowOff>66674</xdr:rowOff>
    </xdr:to>
    <xdr:sp macro="" textlink="">
      <xdr:nvSpPr>
        <xdr:cNvPr id="3" name="Rectangle 2">
          <a:extLst>
            <a:ext uri="{FF2B5EF4-FFF2-40B4-BE49-F238E27FC236}">
              <a16:creationId xmlns:a16="http://schemas.microsoft.com/office/drawing/2014/main" id="{8BDFAA57-8433-4F32-8405-0895E0B92E38}"/>
            </a:ext>
          </a:extLst>
        </xdr:cNvPr>
        <xdr:cNvSpPr/>
      </xdr:nvSpPr>
      <xdr:spPr>
        <a:xfrm>
          <a:off x="348615" y="1640204"/>
          <a:ext cx="6505575" cy="1102995"/>
        </a:xfrm>
        <a:prstGeom prst="rect">
          <a:avLst/>
        </a:prstGeom>
        <a:solidFill>
          <a:srgbClr val="009999"/>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MX" sz="1600" b="1">
              <a:latin typeface="Tahoma" panose="020B0604030504040204" pitchFamily="34" charset="0"/>
              <a:ea typeface="Tahoma" panose="020B0604030504040204" pitchFamily="34" charset="0"/>
              <a:cs typeface="Tahoma" panose="020B0604030504040204" pitchFamily="34" charset="0"/>
            </a:rPr>
            <a:t>Instrucciones</a:t>
          </a:r>
        </a:p>
        <a:p>
          <a:pPr algn="l"/>
          <a:r>
            <a:rPr lang="es-MX" sz="1600" b="0" baseline="0">
              <a:latin typeface="Tahoma" panose="020B0604030504040204" pitchFamily="34" charset="0"/>
              <a:ea typeface="Tahoma" panose="020B0604030504040204" pitchFamily="34" charset="0"/>
              <a:cs typeface="Tahoma" panose="020B0604030504040204" pitchFamily="34" charset="0"/>
            </a:rPr>
            <a:t>Utiliza las funciones de suma y cuentas correspondientes para completar la tabla solicitada.</a:t>
          </a:r>
          <a:br>
            <a:rPr lang="es-MX" sz="1100" b="1" baseline="0"/>
          </a:br>
          <a:endParaRPr lang="es-MX" sz="1100" b="1" baseline="0"/>
        </a:p>
      </xdr:txBody>
    </xdr:sp>
    <xdr:clientData/>
  </xdr:twoCellAnchor>
  <xdr:oneCellAnchor>
    <xdr:from>
      <xdr:col>1</xdr:col>
      <xdr:colOff>1165860</xdr:colOff>
      <xdr:row>1</xdr:row>
      <xdr:rowOff>91439</xdr:rowOff>
    </xdr:from>
    <xdr:ext cx="1386840" cy="754380"/>
    <xdr:pic>
      <xdr:nvPicPr>
        <xdr:cNvPr id="4" name="image1.png">
          <a:extLst>
            <a:ext uri="{FF2B5EF4-FFF2-40B4-BE49-F238E27FC236}">
              <a16:creationId xmlns:a16="http://schemas.microsoft.com/office/drawing/2014/main" id="{15E052A2-DEA1-46A8-BE7A-2B97898A8A78}"/>
            </a:ext>
          </a:extLst>
        </xdr:cNvPr>
        <xdr:cNvPicPr preferRelativeResize="0"/>
      </xdr:nvPicPr>
      <xdr:blipFill rotWithShape="1">
        <a:blip xmlns:r="http://schemas.openxmlformats.org/officeDocument/2006/relationships" r:embed="rId1" cstate="print"/>
        <a:srcRect l="11250" t="27155" r="12917" b="30172"/>
        <a:stretch/>
      </xdr:blipFill>
      <xdr:spPr>
        <a:xfrm>
          <a:off x="1470660" y="281939"/>
          <a:ext cx="1386840" cy="75438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4B7153-F6B7-4288-83A9-5752114624FC}" name="Tabla2" displayName="Tabla2" ref="B23:I59" totalsRowShown="0" headerRowDxfId="17" headerRowBorderDxfId="16" tableBorderDxfId="15" totalsRowBorderDxfId="14">
  <autoFilter ref="B23:I59" xr:uid="{727DD443-6789-47F9-A1A7-76A8A5EA7800}"/>
  <tableColumns count="8">
    <tableColumn id="1" xr3:uid="{E33BDB30-68FF-46B0-9E47-7AB3AC7B6CD4}" name="Nombre del asegurado" dataDxfId="13"/>
    <tableColumn id="2" xr3:uid="{460B0478-6F9F-4D38-8ADE-96A84F89E34D}" name="¿Tiene Cónyuge? (Sí= 1, No= 0)" dataDxfId="12"/>
    <tableColumn id="3" xr3:uid="{B1E3F06E-4170-47C1-861D-D9B4EC4A74D1}" name="Número de hijos" dataDxfId="11"/>
    <tableColumn id="4" xr3:uid="{32158B01-73D3-4BDF-8D7C-E759F09B3BFD}" name="Monto de seguro" dataDxfId="10"/>
    <tableColumn id="5" xr3:uid="{9F2E1138-4AF4-4CB0-9A85-374294D048C6}" name="Cantidad a entregar al cónyuge" dataDxfId="9"/>
    <tableColumn id="6" xr3:uid="{498CA6B8-93F1-4228-B7C7-82D69452716E}" name="Autocorrección de columna F" dataDxfId="8">
      <calculatedColumnFormula>+IF(Tabla2[[#This Row],[Cantidad a entregar al cónyuge]]=IF(AND(Tabla2[[#This Row],[¿Tiene Cónyuge? (Sí= 1, No= 0)]]=1,Tabla2[[#This Row],[Número de hijos]]&gt;0),Tabla2[[#This Row],[Monto de seguro]]*60%,
IF(AND(Tabla2[[#This Row],[¿Tiene Cónyuge? (Sí= 1, No= 0)]]=1,Tabla2[[#This Row],[Número de hijos]]=0),Tabla2[[#This Row],[Monto de seguro]],0)),"✔","✘")</calculatedColumnFormula>
    </tableColumn>
    <tableColumn id="7" xr3:uid="{23879883-B71E-4FEA-ABC4-5133D1DF41D6}" name="Cantidad a entregar a cada hijo" dataDxfId="7"/>
    <tableColumn id="8" xr3:uid="{A8674FC6-CA69-4347-90FB-3FF301CE54A5}" name="Autocorrección de columna H" dataDxfId="6">
      <calculatedColumnFormula>+IF(Tabla2[[#This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B9576-0D8B-43A8-B716-F39C8BEC7F4F}">
  <dimension ref="A1:Z1000"/>
  <sheetViews>
    <sheetView tabSelected="1" workbookViewId="0">
      <selection activeCell="C13" sqref="C13"/>
    </sheetView>
  </sheetViews>
  <sheetFormatPr baseColWidth="10" defaultColWidth="14.44140625" defaultRowHeight="14.4" x14ac:dyDescent="0.3"/>
  <cols>
    <col min="1" max="14" width="11.5546875" customWidth="1"/>
    <col min="15" max="26" width="10.6640625" customWidth="1"/>
  </cols>
  <sheetData>
    <row r="1" spans="1:26" ht="14.25"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4.25" customHeight="1" x14ac:dyDescent="0.3">
      <c r="A2" s="44"/>
      <c r="B2" s="44"/>
      <c r="C2" s="44"/>
      <c r="D2" s="44"/>
      <c r="E2" s="48" t="s">
        <v>93</v>
      </c>
      <c r="F2" s="49"/>
      <c r="G2" s="49"/>
      <c r="H2" s="49"/>
      <c r="I2" s="49"/>
      <c r="J2" s="49"/>
      <c r="K2" s="49"/>
      <c r="L2" s="49"/>
      <c r="M2" s="49"/>
      <c r="N2" s="49"/>
      <c r="O2" s="43"/>
      <c r="P2" s="43"/>
      <c r="Q2" s="43"/>
      <c r="R2" s="43"/>
      <c r="S2" s="43"/>
      <c r="T2" s="43"/>
      <c r="U2" s="43"/>
      <c r="V2" s="43"/>
      <c r="W2" s="43"/>
      <c r="X2" s="43"/>
      <c r="Y2" s="43"/>
      <c r="Z2" s="43"/>
    </row>
    <row r="3" spans="1:26" ht="14.25" customHeight="1" x14ac:dyDescent="0.3">
      <c r="A3" s="44"/>
      <c r="B3" s="44"/>
      <c r="C3" s="44"/>
      <c r="D3" s="44"/>
      <c r="E3" s="49"/>
      <c r="F3" s="50"/>
      <c r="G3" s="50"/>
      <c r="H3" s="50"/>
      <c r="I3" s="50"/>
      <c r="J3" s="50"/>
      <c r="K3" s="50"/>
      <c r="L3" s="50"/>
      <c r="M3" s="50"/>
      <c r="N3" s="49"/>
      <c r="O3" s="43"/>
      <c r="P3" s="43"/>
      <c r="Q3" s="43"/>
      <c r="R3" s="43"/>
      <c r="S3" s="43"/>
      <c r="T3" s="43"/>
      <c r="U3" s="43"/>
      <c r="V3" s="43"/>
      <c r="W3" s="43"/>
      <c r="X3" s="43"/>
      <c r="Y3" s="43"/>
      <c r="Z3" s="43"/>
    </row>
    <row r="4" spans="1:26" ht="14.25" customHeight="1" x14ac:dyDescent="0.3">
      <c r="A4" s="44"/>
      <c r="B4" s="44"/>
      <c r="C4" s="44"/>
      <c r="D4" s="44"/>
      <c r="E4" s="49"/>
      <c r="F4" s="50"/>
      <c r="G4" s="50"/>
      <c r="H4" s="50"/>
      <c r="I4" s="50"/>
      <c r="J4" s="50"/>
      <c r="K4" s="50"/>
      <c r="L4" s="50"/>
      <c r="M4" s="50"/>
      <c r="N4" s="49"/>
      <c r="O4" s="43"/>
      <c r="P4" s="43"/>
      <c r="Q4" s="43"/>
      <c r="R4" s="43"/>
      <c r="S4" s="43"/>
      <c r="T4" s="43"/>
      <c r="U4" s="43"/>
      <c r="V4" s="43"/>
      <c r="W4" s="43"/>
      <c r="X4" s="43"/>
      <c r="Y4" s="43"/>
      <c r="Z4" s="43"/>
    </row>
    <row r="5" spans="1:26" ht="14.25" customHeight="1" x14ac:dyDescent="0.3">
      <c r="A5" s="44"/>
      <c r="B5" s="44"/>
      <c r="C5" s="44"/>
      <c r="D5" s="44"/>
      <c r="E5" s="49"/>
      <c r="F5" s="50"/>
      <c r="G5" s="50"/>
      <c r="H5" s="50"/>
      <c r="I5" s="50"/>
      <c r="J5" s="50"/>
      <c r="K5" s="50"/>
      <c r="L5" s="50"/>
      <c r="M5" s="50"/>
      <c r="N5" s="49"/>
      <c r="O5" s="43"/>
      <c r="P5" s="43"/>
      <c r="Q5" s="43"/>
      <c r="R5" s="43"/>
      <c r="S5" s="43"/>
      <c r="T5" s="43"/>
      <c r="U5" s="43"/>
      <c r="V5" s="43"/>
      <c r="W5" s="43"/>
      <c r="X5" s="43"/>
      <c r="Y5" s="43"/>
      <c r="Z5" s="43"/>
    </row>
    <row r="6" spans="1:26" ht="14.25" customHeight="1" x14ac:dyDescent="0.3">
      <c r="A6" s="44"/>
      <c r="B6" s="44"/>
      <c r="C6" s="44"/>
      <c r="D6" s="44"/>
      <c r="E6" s="49"/>
      <c r="F6" s="49"/>
      <c r="G6" s="49"/>
      <c r="H6" s="49"/>
      <c r="I6" s="49"/>
      <c r="J6" s="49"/>
      <c r="K6" s="49"/>
      <c r="L6" s="49"/>
      <c r="M6" s="49"/>
      <c r="N6" s="49"/>
      <c r="O6" s="43"/>
      <c r="P6" s="43"/>
      <c r="Q6" s="43"/>
      <c r="R6" s="43"/>
      <c r="S6" s="43"/>
      <c r="T6" s="43"/>
      <c r="U6" s="43"/>
      <c r="V6" s="43"/>
      <c r="W6" s="43"/>
      <c r="X6" s="43"/>
      <c r="Y6" s="43"/>
      <c r="Z6" s="43"/>
    </row>
    <row r="7" spans="1:26" ht="14.25" customHeight="1" x14ac:dyDescent="0.3">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ht="14.25" customHeight="1" x14ac:dyDescent="0.3">
      <c r="A8" s="51" t="s">
        <v>92</v>
      </c>
      <c r="B8" s="49"/>
      <c r="C8" s="49"/>
      <c r="D8" s="49"/>
      <c r="E8" s="43"/>
      <c r="F8" s="43"/>
      <c r="G8" s="43"/>
      <c r="H8" s="43"/>
      <c r="I8" s="43"/>
      <c r="J8" s="43"/>
      <c r="K8" s="43"/>
      <c r="L8" s="43"/>
      <c r="M8" s="43"/>
      <c r="N8" s="43"/>
      <c r="O8" s="43"/>
      <c r="P8" s="43"/>
      <c r="Q8" s="43"/>
      <c r="R8" s="43"/>
      <c r="S8" s="43"/>
      <c r="T8" s="43"/>
      <c r="U8" s="43"/>
      <c r="V8" s="43"/>
      <c r="W8" s="43"/>
      <c r="X8" s="43"/>
      <c r="Y8" s="43"/>
      <c r="Z8" s="43"/>
    </row>
    <row r="9" spans="1:26" ht="14.25" customHeight="1" x14ac:dyDescent="0.3">
      <c r="A9" s="49"/>
      <c r="B9" s="49"/>
      <c r="C9" s="49"/>
      <c r="D9" s="49"/>
      <c r="E9" s="43"/>
      <c r="F9" s="43"/>
      <c r="G9" s="43"/>
      <c r="H9" s="43"/>
      <c r="I9" s="43"/>
      <c r="J9" s="43"/>
      <c r="K9" s="43"/>
      <c r="L9" s="43"/>
      <c r="M9" s="43"/>
      <c r="N9" s="43"/>
      <c r="O9" s="43"/>
      <c r="P9" s="43"/>
      <c r="Q9" s="43"/>
      <c r="R9" s="43"/>
      <c r="S9" s="43"/>
      <c r="T9" s="43"/>
      <c r="U9" s="43"/>
      <c r="V9" s="43"/>
      <c r="W9" s="43"/>
      <c r="X9" s="43"/>
      <c r="Y9" s="43"/>
      <c r="Z9" s="43"/>
    </row>
    <row r="10" spans="1:26" ht="14.25" customHeight="1" x14ac:dyDescent="0.3">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14.25" customHeight="1" x14ac:dyDescent="0.3">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ustomHeight="1" x14ac:dyDescent="0.3">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ustomHeight="1" x14ac:dyDescent="0.3">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ustomHeight="1" x14ac:dyDescent="0.3">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x14ac:dyDescent="0.3">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ustomHeight="1" x14ac:dyDescent="0.3">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ustomHeight="1" x14ac:dyDescent="0.3">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ustomHeight="1" x14ac:dyDescent="0.3">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ustomHeight="1" x14ac:dyDescent="0.3">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ustomHeight="1" x14ac:dyDescent="0.3">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4.25" customHeight="1" x14ac:dyDescent="0.3">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3">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3">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3">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3">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3">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3">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3">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3">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3">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3">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3">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3">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3">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3">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3">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3">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3">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3">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3">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3">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3">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3">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3">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3">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3">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3">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3">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3">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3">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3">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3">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3">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3">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3">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3">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3">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3">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3">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3">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3">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3">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3">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3">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3">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3">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3">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3">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3">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3">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3">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3">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3">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3">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3">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3">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3">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3">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3">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3">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3">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3">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3">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3">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3">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3">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3">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3">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3">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3">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3">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3">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3">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3">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3">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3">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3">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3">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3">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3">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3">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3">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3">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3">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3">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3">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3">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3">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3">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3">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3">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3">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3">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3">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3">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3">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3">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3">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3">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3">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3">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3">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3">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3">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3">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3">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3">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3">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3">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3">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3">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3">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3">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3">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3">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3">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3">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3">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3">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3">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3">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3">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3">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3">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3">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3">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3">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3">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3">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3">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3">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3">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3">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3">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3">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3">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3">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3">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3">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3">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3">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3">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3">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3">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3">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3">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3">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3">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3">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3">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3">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3">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3">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3">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3">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3">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3">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3">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3">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3">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3">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3">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3">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3">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3">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3">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3">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3">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3">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3">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3">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3">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3">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3">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3">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3">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3">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3">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3">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3">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3">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3">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3">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3">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3">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3">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3">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3">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3">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3">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3">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3">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3">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3">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3">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3">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3">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3">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3">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3">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3">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3">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3">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3">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3">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3">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3">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3">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3">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3">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3">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3">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3">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3">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3">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3">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3">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3">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3">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3">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3">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3">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3">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3">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3">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3">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3">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3">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3">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3">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3">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3">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3">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3">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3">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3">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3">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3">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3">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3">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3">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3">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3">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3">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3">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3">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3">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3">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3">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3">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3">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3">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3">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3">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3">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3">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3">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3">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3">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3">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3">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3">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3">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3">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3">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3">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3">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3">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3">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3">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3">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3">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3">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3">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3">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3">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3">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3">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3">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3">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3">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3">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3">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3">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3">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3">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3">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3">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3">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3">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3">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3">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3">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3">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3">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3">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3">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3">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3">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3">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3">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3">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3">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3">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3">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3">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3">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3">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3">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3">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3">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3">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3">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3">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3">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3">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3">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3">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3">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3">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3">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3">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3">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3">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3">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3">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3">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3">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3">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3">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3">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3">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3">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3">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3">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3">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3">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3">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3">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3">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3">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3">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3">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3">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3">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3">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3">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3">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3">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3">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3">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3">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3">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3">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3">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3">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3">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3">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3">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3">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3">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3">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3">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3">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3">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3">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3">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3">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3">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3">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3">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3">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3">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3">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3">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3">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3">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3">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3">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3">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3">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3">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3">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3">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3">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3">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3">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3">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3">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3">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3">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3">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3">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3">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3">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3">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3">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3">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3">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3">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3">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3">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3">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3">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3">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3">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3">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3">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3">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3">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3">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3">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3">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3">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3">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3">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3">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3">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3">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3">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3">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3">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3">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3">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3">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3">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3">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3">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3">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3">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3">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3">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3">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3">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3">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3">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3">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3">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3">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3">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3">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3">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3">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3">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3">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3">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3">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3">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3">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3">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3">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3">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3">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3">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3">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3">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3">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3">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3">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3">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3">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3">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3">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3">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3">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3">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3">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3">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3">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3">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3">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3">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3">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3">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3">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3">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3">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3">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3">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3">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3">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3">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3">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3">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3">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3">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3">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3">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3">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3">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3">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3">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3">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3">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3">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3">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3">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3">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3">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3">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3">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3">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3">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3">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3">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3">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3">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3">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3">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3">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3">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3">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3">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3">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3">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3">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3">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3">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3">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3">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3">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3">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3">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3">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3">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3">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3">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3">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3">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3">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3">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3">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3">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3">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3">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3">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3">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3">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3">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3">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3">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3">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3">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3">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3">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3">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3">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3">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3">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3">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3">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3">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3">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3">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3">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3">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3">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3">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3">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3">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3">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3">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3">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3">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3">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3">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3">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3">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3">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3">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3">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3">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3">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3">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3">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3">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3">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3">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3">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3">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3">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3">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3">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3">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3">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3">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3">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3">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3">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3">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3">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3">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3">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3">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3">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3">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3">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3">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3">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3">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3">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3">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3">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3">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3">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3">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3">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3">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3">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3">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3">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3">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3">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3">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3">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3">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3">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3">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3">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3">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3">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3">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3">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3">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3">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3">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3">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3">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3">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3">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3">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3">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3">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3">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3">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3">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3">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3">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3">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3">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3">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3">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3">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3">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3">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3">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3">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3">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3">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3">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3">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3">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3">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3">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3">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3">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3">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3">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3">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3">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3">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3">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3">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3">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3">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3">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3">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3">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3">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3">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3">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3">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3">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3">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3">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3">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3">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3">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3">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3">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3">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3">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3">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3">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3">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3">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3">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3">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3">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3">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3">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3">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3">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3">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3">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3">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3">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3">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3">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3">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3">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3">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3">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3">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3">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3">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3">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3">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3">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3">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3">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3">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3">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3">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3">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3">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3">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3">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3">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3">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3">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3">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3">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3">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3">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3">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3">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3">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3">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3">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3">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3">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3">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3">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3">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3">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3">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3">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3">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3">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3">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3">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3">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3">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3">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3">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3">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3">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3">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3">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3">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3">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3">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3">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3">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3">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3">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3">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3">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3">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3">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3">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3">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3">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3">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3">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3">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3">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3">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3">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3">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3">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3">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3">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3">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3">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3">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3">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3">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3">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3">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3">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3">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3">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3">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3">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3">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3">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3">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3">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3">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3">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3">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3">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3">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3">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3">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3">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3">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3">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3">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3">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3">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3">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3">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3">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3">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3">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3">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3">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3">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3">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3">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3">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3">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3">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3">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3">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3">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3">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3">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3">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3">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3">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3">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3">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3">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3">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3">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3">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3">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3">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3">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3">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3">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3">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3">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3">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3">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3">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3">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3">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3">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3">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3">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3">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3">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3">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3">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3">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3">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3">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3">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3">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3">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3">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3">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3">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3">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3">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3">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3">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3">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3">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3">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3">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3">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3">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3">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3">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3">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3">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3">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3">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3">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3">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3">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3">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3">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3">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3">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3">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3">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3">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3">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3">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3">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3">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3">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3">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3">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3">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3">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3">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3">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3">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3">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3">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3">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3">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3">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3">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3">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3">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3">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3">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3">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3">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3">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3">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3">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3">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3">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3">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3">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3">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3">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3">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3">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3">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3">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3">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3">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3">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3">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3">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3">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3">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3">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3">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3">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3">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3">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3">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3">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3">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3">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3">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3">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3">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3">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3">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3">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3">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3">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3">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3">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3">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3">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3">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3">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3">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3">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3">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3">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3">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3">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3">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3">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3">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3">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3">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3">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3">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3">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3">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3">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3">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3">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3">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3">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3">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3">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2">
    <mergeCell ref="E2:N6"/>
    <mergeCell ref="A8: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B077-AE5B-4E8D-A337-900EE2FDA82B}">
  <sheetPr>
    <tabColor rgb="FF009999"/>
  </sheetPr>
  <dimension ref="A1:O42"/>
  <sheetViews>
    <sheetView showGridLines="0" workbookViewId="0">
      <selection activeCell="A24" sqref="A24"/>
    </sheetView>
  </sheetViews>
  <sheetFormatPr baseColWidth="10" defaultColWidth="11.5546875" defaultRowHeight="14.4" x14ac:dyDescent="0.3"/>
  <cols>
    <col min="1" max="1" width="4.44140625" style="2" customWidth="1"/>
    <col min="2" max="2" width="32.44140625" style="2" bestFit="1" customWidth="1"/>
    <col min="3" max="3" width="11.5546875" style="2"/>
    <col min="4" max="4" width="16.109375" style="2" bestFit="1" customWidth="1"/>
    <col min="5" max="5" width="15.5546875" style="2" bestFit="1" customWidth="1"/>
    <col min="6" max="12" width="11.5546875" style="2"/>
    <col min="13" max="13" width="11.5546875" style="2" hidden="1" customWidth="1"/>
    <col min="14" max="16384" width="11.5546875" style="2"/>
  </cols>
  <sheetData>
    <row r="1" spans="1:15" s="1" customFormat="1" ht="15" thickBot="1" x14ac:dyDescent="0.35"/>
    <row r="2" spans="1:15" s="1" customFormat="1" x14ac:dyDescent="0.3">
      <c r="A2" s="61"/>
      <c r="B2" s="62"/>
      <c r="C2" s="62"/>
      <c r="D2" s="63"/>
      <c r="E2" s="52" t="s">
        <v>1</v>
      </c>
      <c r="F2" s="53"/>
      <c r="G2" s="53"/>
      <c r="H2" s="53"/>
      <c r="I2" s="53"/>
      <c r="J2" s="53"/>
      <c r="K2" s="53"/>
      <c r="L2" s="53"/>
      <c r="M2" s="53"/>
      <c r="N2" s="54"/>
    </row>
    <row r="3" spans="1:15" s="1" customFormat="1" x14ac:dyDescent="0.3">
      <c r="A3" s="64"/>
      <c r="B3" s="65"/>
      <c r="C3" s="65"/>
      <c r="D3" s="66"/>
      <c r="E3" s="55"/>
      <c r="F3" s="56"/>
      <c r="G3" s="56"/>
      <c r="H3" s="56"/>
      <c r="I3" s="56"/>
      <c r="J3" s="56"/>
      <c r="K3" s="56"/>
      <c r="L3" s="56"/>
      <c r="M3" s="56"/>
      <c r="N3" s="57"/>
    </row>
    <row r="4" spans="1:15" s="1" customFormat="1" x14ac:dyDescent="0.3">
      <c r="A4" s="64"/>
      <c r="B4" s="65"/>
      <c r="C4" s="65"/>
      <c r="D4" s="66"/>
      <c r="E4" s="55"/>
      <c r="F4" s="56"/>
      <c r="G4" s="56"/>
      <c r="H4" s="56"/>
      <c r="I4" s="56"/>
      <c r="J4" s="56"/>
      <c r="K4" s="56"/>
      <c r="L4" s="56"/>
      <c r="M4" s="56"/>
      <c r="N4" s="57"/>
    </row>
    <row r="5" spans="1:15" s="1" customFormat="1" x14ac:dyDescent="0.3">
      <c r="A5" s="64"/>
      <c r="B5" s="65"/>
      <c r="C5" s="65"/>
      <c r="D5" s="66"/>
      <c r="E5" s="55"/>
      <c r="F5" s="56"/>
      <c r="G5" s="56"/>
      <c r="H5" s="56"/>
      <c r="I5" s="56"/>
      <c r="J5" s="56"/>
      <c r="K5" s="56"/>
      <c r="L5" s="56"/>
      <c r="M5" s="56"/>
      <c r="N5" s="57"/>
    </row>
    <row r="6" spans="1:15" s="1" customFormat="1" ht="15" thickBot="1" x14ac:dyDescent="0.35">
      <c r="A6" s="67"/>
      <c r="B6" s="68"/>
      <c r="C6" s="68"/>
      <c r="D6" s="69"/>
      <c r="E6" s="58"/>
      <c r="F6" s="59"/>
      <c r="G6" s="59"/>
      <c r="H6" s="59"/>
      <c r="I6" s="59"/>
      <c r="J6" s="59"/>
      <c r="K6" s="59"/>
      <c r="L6" s="59"/>
      <c r="M6" s="59"/>
      <c r="N6" s="60"/>
    </row>
    <row r="7" spans="1:15" s="1" customFormat="1" x14ac:dyDescent="0.3"/>
    <row r="8" spans="1:15" ht="14.4" customHeight="1" x14ac:dyDescent="0.8">
      <c r="A8" s="4"/>
      <c r="B8" s="4"/>
      <c r="C8" s="4"/>
      <c r="D8" s="4"/>
      <c r="E8" s="4"/>
      <c r="F8" s="4"/>
      <c r="G8" s="4"/>
      <c r="H8" s="4"/>
      <c r="I8" s="4"/>
      <c r="J8" s="4"/>
      <c r="K8" s="4"/>
      <c r="L8" s="4"/>
      <c r="M8" s="4"/>
      <c r="N8" s="4"/>
    </row>
    <row r="9" spans="1:15" ht="14.4" customHeight="1" x14ac:dyDescent="0.8">
      <c r="A9" s="4"/>
      <c r="B9" s="4"/>
      <c r="C9" s="4"/>
      <c r="D9" s="4"/>
      <c r="E9" s="4"/>
      <c r="F9" s="4"/>
      <c r="G9" s="4"/>
      <c r="H9" s="4"/>
      <c r="I9" s="4"/>
      <c r="J9" s="4"/>
      <c r="K9" s="4"/>
      <c r="L9" s="4"/>
      <c r="M9" s="4"/>
      <c r="N9" s="4"/>
    </row>
    <row r="10" spans="1:15" ht="15" thickBot="1" x14ac:dyDescent="0.35">
      <c r="M10" s="2">
        <f>+COUNTIF(F21:F40,"✔")</f>
        <v>0</v>
      </c>
    </row>
    <row r="11" spans="1:15" ht="15" customHeight="1" x14ac:dyDescent="0.3">
      <c r="K11" s="105" t="s">
        <v>29</v>
      </c>
      <c r="L11" s="106"/>
      <c r="M11" s="107"/>
      <c r="N11" s="70" t="str">
        <f>+IF(M10=20,"10","0")</f>
        <v>0</v>
      </c>
      <c r="O11" s="71"/>
    </row>
    <row r="12" spans="1:15" ht="15" customHeight="1" x14ac:dyDescent="0.3">
      <c r="K12" s="108"/>
      <c r="L12" s="76"/>
      <c r="M12" s="77"/>
      <c r="N12" s="72"/>
      <c r="O12" s="73"/>
    </row>
    <row r="13" spans="1:15" ht="15.75" customHeight="1" thickBot="1" x14ac:dyDescent="0.35">
      <c r="K13" s="109"/>
      <c r="L13" s="110"/>
      <c r="M13" s="111"/>
      <c r="N13" s="74"/>
      <c r="O13" s="75"/>
    </row>
    <row r="20" spans="2:14" ht="15" customHeight="1" x14ac:dyDescent="0.3">
      <c r="F20" s="7"/>
    </row>
    <row r="21" spans="2:14" ht="9.75" customHeight="1" x14ac:dyDescent="0.3">
      <c r="F21" s="45" t="str">
        <f t="shared" ref="F21:F40" si="0">IF(E23=IF(D23&gt;=5000000,"Meta alcanzada","Meta no alcanzada"),"✔","✘")</f>
        <v>✘</v>
      </c>
    </row>
    <row r="22" spans="2:14" ht="27.75" customHeight="1" x14ac:dyDescent="0.85">
      <c r="B22" s="36" t="s">
        <v>28</v>
      </c>
      <c r="C22" s="36" t="s">
        <v>3</v>
      </c>
      <c r="D22" s="36" t="s">
        <v>4</v>
      </c>
      <c r="E22" s="36" t="s">
        <v>0</v>
      </c>
      <c r="F22" s="45" t="str">
        <f t="shared" si="0"/>
        <v>✘</v>
      </c>
      <c r="G22" s="3"/>
      <c r="H22" s="3"/>
      <c r="I22" s="3"/>
      <c r="J22" s="3"/>
      <c r="K22" s="3"/>
      <c r="L22" s="3"/>
      <c r="M22" s="3"/>
      <c r="N22" s="3"/>
    </row>
    <row r="23" spans="2:14" ht="15" customHeight="1" x14ac:dyDescent="0.85">
      <c r="B23" s="5" t="s">
        <v>5</v>
      </c>
      <c r="C23" s="5" t="s">
        <v>25</v>
      </c>
      <c r="D23" s="6">
        <v>5027476</v>
      </c>
      <c r="E23" s="47"/>
      <c r="F23" s="45" t="str">
        <f t="shared" si="0"/>
        <v>✘</v>
      </c>
      <c r="G23" s="3"/>
      <c r="H23" s="3"/>
      <c r="I23" s="3"/>
      <c r="J23" s="3"/>
      <c r="K23" s="3"/>
      <c r="L23" s="3"/>
      <c r="M23" s="3"/>
      <c r="N23" s="3"/>
    </row>
    <row r="24" spans="2:14" ht="15" customHeight="1" x14ac:dyDescent="0.85">
      <c r="B24" s="5" t="s">
        <v>6</v>
      </c>
      <c r="C24" s="5" t="s">
        <v>25</v>
      </c>
      <c r="D24" s="6">
        <v>5650690</v>
      </c>
      <c r="E24" s="47"/>
      <c r="F24" s="45" t="str">
        <f t="shared" si="0"/>
        <v>✘</v>
      </c>
      <c r="G24" s="3"/>
      <c r="H24" s="3"/>
      <c r="I24" s="3"/>
      <c r="J24" s="3"/>
      <c r="K24" s="3"/>
      <c r="L24" s="3"/>
      <c r="M24" s="3"/>
      <c r="N24" s="3"/>
    </row>
    <row r="25" spans="2:14" ht="15" customHeight="1" x14ac:dyDescent="0.3">
      <c r="B25" s="5" t="s">
        <v>7</v>
      </c>
      <c r="C25" s="5" t="s">
        <v>25</v>
      </c>
      <c r="D25" s="6">
        <v>5314560</v>
      </c>
      <c r="E25" s="47"/>
      <c r="F25" s="45" t="str">
        <f t="shared" si="0"/>
        <v>✘</v>
      </c>
    </row>
    <row r="26" spans="2:14" ht="15" customHeight="1" x14ac:dyDescent="0.3">
      <c r="B26" s="5" t="s">
        <v>8</v>
      </c>
      <c r="C26" s="5" t="s">
        <v>25</v>
      </c>
      <c r="D26" s="6">
        <v>5369204</v>
      </c>
      <c r="E26" s="47"/>
      <c r="F26" s="45" t="str">
        <f t="shared" si="0"/>
        <v>✘</v>
      </c>
    </row>
    <row r="27" spans="2:14" ht="15" customHeight="1" x14ac:dyDescent="0.3">
      <c r="B27" s="5" t="s">
        <v>9</v>
      </c>
      <c r="C27" s="5" t="s">
        <v>25</v>
      </c>
      <c r="D27" s="6">
        <v>4921612</v>
      </c>
      <c r="E27" s="47"/>
      <c r="F27" s="45" t="str">
        <f t="shared" si="0"/>
        <v>✘</v>
      </c>
    </row>
    <row r="28" spans="2:14" ht="15" customHeight="1" x14ac:dyDescent="0.3">
      <c r="B28" s="5" t="s">
        <v>10</v>
      </c>
      <c r="C28" s="5" t="s">
        <v>25</v>
      </c>
      <c r="D28" s="6">
        <v>5122858</v>
      </c>
      <c r="E28" s="47"/>
      <c r="F28" s="45" t="str">
        <f t="shared" si="0"/>
        <v>✘</v>
      </c>
    </row>
    <row r="29" spans="2:14" ht="15" customHeight="1" x14ac:dyDescent="0.3">
      <c r="B29" s="5" t="s">
        <v>11</v>
      </c>
      <c r="C29" s="5" t="s">
        <v>25</v>
      </c>
      <c r="D29" s="6">
        <v>3955736</v>
      </c>
      <c r="E29" s="47"/>
      <c r="F29" s="45" t="str">
        <f t="shared" si="0"/>
        <v>✘</v>
      </c>
    </row>
    <row r="30" spans="2:14" ht="15" customHeight="1" x14ac:dyDescent="0.3">
      <c r="B30" s="5" t="s">
        <v>12</v>
      </c>
      <c r="C30" s="5" t="s">
        <v>25</v>
      </c>
      <c r="D30" s="6">
        <v>3490826</v>
      </c>
      <c r="E30" s="47"/>
      <c r="F30" s="45" t="str">
        <f t="shared" si="0"/>
        <v>✘</v>
      </c>
    </row>
    <row r="31" spans="2:14" ht="15" customHeight="1" x14ac:dyDescent="0.3">
      <c r="B31" s="5" t="s">
        <v>13</v>
      </c>
      <c r="C31" s="5" t="s">
        <v>26</v>
      </c>
      <c r="D31" s="6">
        <v>4558489</v>
      </c>
      <c r="E31" s="47"/>
      <c r="F31" s="45" t="str">
        <f t="shared" si="0"/>
        <v>✘</v>
      </c>
    </row>
    <row r="32" spans="2:14" ht="15" customHeight="1" x14ac:dyDescent="0.3">
      <c r="B32" s="5" t="s">
        <v>14</v>
      </c>
      <c r="C32" s="5" t="s">
        <v>26</v>
      </c>
      <c r="D32" s="6">
        <v>5901393</v>
      </c>
      <c r="E32" s="47"/>
      <c r="F32" s="45" t="str">
        <f t="shared" si="0"/>
        <v>✘</v>
      </c>
    </row>
    <row r="33" spans="2:6" ht="15" customHeight="1" x14ac:dyDescent="0.3">
      <c r="B33" s="5" t="s">
        <v>15</v>
      </c>
      <c r="C33" s="5" t="s">
        <v>26</v>
      </c>
      <c r="D33" s="6">
        <v>4762914</v>
      </c>
      <c r="E33" s="47"/>
      <c r="F33" s="45" t="str">
        <f t="shared" si="0"/>
        <v>✘</v>
      </c>
    </row>
    <row r="34" spans="2:6" ht="15" customHeight="1" x14ac:dyDescent="0.3">
      <c r="B34" s="5" t="s">
        <v>16</v>
      </c>
      <c r="C34" s="5" t="s">
        <v>26</v>
      </c>
      <c r="D34" s="6">
        <v>4811152</v>
      </c>
      <c r="E34" s="47"/>
      <c r="F34" s="45" t="str">
        <f t="shared" si="0"/>
        <v>✘</v>
      </c>
    </row>
    <row r="35" spans="2:6" ht="15" customHeight="1" x14ac:dyDescent="0.3">
      <c r="B35" s="5" t="s">
        <v>17</v>
      </c>
      <c r="C35" s="5" t="s">
        <v>26</v>
      </c>
      <c r="D35" s="6">
        <v>5756857</v>
      </c>
      <c r="E35" s="47"/>
      <c r="F35" s="45" t="str">
        <f t="shared" si="0"/>
        <v>✘</v>
      </c>
    </row>
    <row r="36" spans="2:6" ht="15" customHeight="1" x14ac:dyDescent="0.3">
      <c r="B36" s="5" t="s">
        <v>18</v>
      </c>
      <c r="C36" s="5" t="s">
        <v>26</v>
      </c>
      <c r="D36" s="6">
        <v>4693911</v>
      </c>
      <c r="E36" s="47"/>
      <c r="F36" s="45" t="str">
        <f t="shared" si="0"/>
        <v>✘</v>
      </c>
    </row>
    <row r="37" spans="2:6" ht="15" customHeight="1" x14ac:dyDescent="0.3">
      <c r="B37" s="5" t="s">
        <v>19</v>
      </c>
      <c r="C37" s="5" t="s">
        <v>26</v>
      </c>
      <c r="D37" s="6">
        <v>3393964</v>
      </c>
      <c r="E37" s="47"/>
      <c r="F37" s="45" t="str">
        <f t="shared" si="0"/>
        <v>✘</v>
      </c>
    </row>
    <row r="38" spans="2:6" ht="15" customHeight="1" x14ac:dyDescent="0.3">
      <c r="B38" s="5" t="s">
        <v>20</v>
      </c>
      <c r="C38" s="5" t="s">
        <v>27</v>
      </c>
      <c r="D38" s="6">
        <v>4335395</v>
      </c>
      <c r="E38" s="47"/>
      <c r="F38" s="45" t="str">
        <f t="shared" si="0"/>
        <v>✘</v>
      </c>
    </row>
    <row r="39" spans="2:6" ht="15" customHeight="1" x14ac:dyDescent="0.3">
      <c r="B39" s="5" t="s">
        <v>21</v>
      </c>
      <c r="C39" s="5" t="s">
        <v>27</v>
      </c>
      <c r="D39" s="6">
        <v>3437135</v>
      </c>
      <c r="E39" s="47"/>
      <c r="F39" s="45" t="str">
        <f t="shared" si="0"/>
        <v>✘</v>
      </c>
    </row>
    <row r="40" spans="2:6" ht="15" customHeight="1" x14ac:dyDescent="0.3">
      <c r="B40" s="5" t="s">
        <v>22</v>
      </c>
      <c r="C40" s="5" t="s">
        <v>27</v>
      </c>
      <c r="D40" s="6">
        <v>4512920</v>
      </c>
      <c r="E40" s="47"/>
      <c r="F40" s="45" t="str">
        <f t="shared" si="0"/>
        <v>✘</v>
      </c>
    </row>
    <row r="41" spans="2:6" x14ac:dyDescent="0.3">
      <c r="B41" s="5" t="s">
        <v>23</v>
      </c>
      <c r="C41" s="5" t="s">
        <v>27</v>
      </c>
      <c r="D41" s="6">
        <v>4156605</v>
      </c>
      <c r="E41" s="47"/>
      <c r="F41" s="46"/>
    </row>
    <row r="42" spans="2:6" x14ac:dyDescent="0.3">
      <c r="B42" s="5" t="s">
        <v>24</v>
      </c>
      <c r="C42" s="5" t="s">
        <v>27</v>
      </c>
      <c r="D42" s="6">
        <v>5205695</v>
      </c>
      <c r="E42" s="47"/>
      <c r="F42" s="46"/>
    </row>
  </sheetData>
  <sheetProtection algorithmName="SHA-512" hashValue="uii0NWsopreBDkhDY4Gw3aRqyz9d8/q57aE2MPelfk2eVVJiZKYSzBQe3D+nXQWjQ4q1dztGczY9Z+aRwsshfA==" saltValue="uO1BGW/bobj+R01Pw1hZ4g==" spinCount="100000" sheet="1" formatCells="0" formatColumns="0" formatRows="0" insertColumns="0" insertRows="0" insertHyperlinks="0" deleteColumns="0" deleteRows="0" sort="0" autoFilter="0" pivotTables="0"/>
  <mergeCells count="4">
    <mergeCell ref="E2:N6"/>
    <mergeCell ref="A2:D6"/>
    <mergeCell ref="N11:O13"/>
    <mergeCell ref="K11:M13"/>
  </mergeCells>
  <phoneticPr fontId="1" type="noConversion"/>
  <conditionalFormatting sqref="F20:F40">
    <cfRule type="cellIs" dxfId="26" priority="3" operator="equal">
      <formula>"✔"</formula>
    </cfRule>
  </conditionalFormatting>
  <conditionalFormatting sqref="F21:F40">
    <cfRule type="expression" dxfId="25" priority="7">
      <formula>$E23=""</formula>
    </cfRule>
    <cfRule type="cellIs" dxfId="24" priority="8" operator="equal">
      <formul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2F24-1ED8-45C2-8DCA-3B6DDBAAE02E}">
  <sheetPr>
    <tabColor rgb="FF009999"/>
  </sheetPr>
  <dimension ref="A1:N59"/>
  <sheetViews>
    <sheetView showGridLines="0" zoomScale="88" zoomScaleNormal="88" workbookViewId="0">
      <selection activeCell="C2" sqref="C2:H6"/>
    </sheetView>
  </sheetViews>
  <sheetFormatPr baseColWidth="10" defaultColWidth="11.5546875" defaultRowHeight="14.4" x14ac:dyDescent="0.3"/>
  <cols>
    <col min="1" max="1" width="7.33203125" style="2" customWidth="1"/>
    <col min="2" max="2" width="34.109375" style="2" bestFit="1" customWidth="1"/>
    <col min="3" max="3" width="33.6640625" style="2" customWidth="1"/>
    <col min="4" max="4" width="19.5546875" style="2" customWidth="1"/>
    <col min="5" max="5" width="21.109375" style="2" customWidth="1"/>
    <col min="6" max="6" width="31.5546875" style="2" customWidth="1"/>
    <col min="7" max="7" width="30.109375" style="2" customWidth="1"/>
    <col min="8" max="8" width="34" style="2" customWidth="1"/>
    <col min="9" max="9" width="27.6640625" style="2" customWidth="1"/>
    <col min="10" max="10" width="0" style="2" hidden="1" customWidth="1"/>
    <col min="11" max="12" width="11.5546875" style="2"/>
    <col min="13" max="13" width="2" style="2" bestFit="1" customWidth="1"/>
    <col min="14" max="16384" width="11.5546875" style="2"/>
  </cols>
  <sheetData>
    <row r="1" spans="1:14" s="1" customFormat="1" ht="15" thickBot="1" x14ac:dyDescent="0.35"/>
    <row r="2" spans="1:14" s="1" customFormat="1" ht="14.4" customHeight="1" x14ac:dyDescent="0.3">
      <c r="A2" s="8"/>
      <c r="B2" s="9"/>
      <c r="C2" s="52" t="s">
        <v>71</v>
      </c>
      <c r="D2" s="53"/>
      <c r="E2" s="53"/>
      <c r="F2" s="53"/>
      <c r="G2" s="53"/>
      <c r="H2" s="53"/>
      <c r="I2" s="14"/>
      <c r="J2" s="14"/>
      <c r="K2" s="14"/>
      <c r="L2" s="15"/>
    </row>
    <row r="3" spans="1:14" s="1" customFormat="1" ht="14.4" customHeight="1" x14ac:dyDescent="0.3">
      <c r="A3" s="10"/>
      <c r="B3" s="11"/>
      <c r="C3" s="55"/>
      <c r="D3" s="56"/>
      <c r="E3" s="56"/>
      <c r="F3" s="56"/>
      <c r="G3" s="56"/>
      <c r="H3" s="56"/>
      <c r="I3" s="16"/>
      <c r="J3" s="16"/>
      <c r="K3" s="16"/>
      <c r="L3" s="17"/>
    </row>
    <row r="4" spans="1:14" s="1" customFormat="1" ht="14.4" customHeight="1" x14ac:dyDescent="0.3">
      <c r="A4" s="10"/>
      <c r="B4" s="11"/>
      <c r="C4" s="55"/>
      <c r="D4" s="56"/>
      <c r="E4" s="56"/>
      <c r="F4" s="56"/>
      <c r="G4" s="56"/>
      <c r="H4" s="56"/>
      <c r="I4" s="16"/>
      <c r="J4" s="16"/>
      <c r="K4" s="16"/>
      <c r="L4" s="17"/>
    </row>
    <row r="5" spans="1:14" s="1" customFormat="1" ht="14.4" customHeight="1" x14ac:dyDescent="0.3">
      <c r="A5" s="10"/>
      <c r="B5" s="11"/>
      <c r="C5" s="55"/>
      <c r="D5" s="56"/>
      <c r="E5" s="56"/>
      <c r="F5" s="56"/>
      <c r="G5" s="56"/>
      <c r="H5" s="56"/>
      <c r="I5" s="16"/>
      <c r="J5" s="16"/>
      <c r="K5" s="16"/>
      <c r="L5" s="17"/>
    </row>
    <row r="6" spans="1:14" s="1" customFormat="1" ht="15" customHeight="1" thickBot="1" x14ac:dyDescent="0.35">
      <c r="A6" s="12"/>
      <c r="B6" s="13"/>
      <c r="C6" s="58"/>
      <c r="D6" s="59"/>
      <c r="E6" s="59"/>
      <c r="F6" s="59"/>
      <c r="G6" s="59"/>
      <c r="H6" s="59"/>
      <c r="I6" s="18"/>
      <c r="J6" s="18"/>
      <c r="K6" s="18"/>
      <c r="L6" s="19"/>
    </row>
    <row r="7" spans="1:14" s="1" customFormat="1" x14ac:dyDescent="0.3"/>
    <row r="8" spans="1:14" ht="14.4" customHeight="1" x14ac:dyDescent="0.8">
      <c r="A8" s="4"/>
      <c r="B8" s="4"/>
      <c r="C8" s="4"/>
      <c r="D8" s="4"/>
      <c r="E8" s="4"/>
      <c r="F8" s="4"/>
      <c r="G8" s="4"/>
      <c r="H8" s="4"/>
      <c r="I8" s="4"/>
      <c r="J8" s="4"/>
      <c r="K8" s="4"/>
      <c r="L8" s="4"/>
      <c r="M8" s="4"/>
      <c r="N8" s="4"/>
    </row>
    <row r="9" spans="1:14" ht="14.4" customHeight="1" thickBot="1" x14ac:dyDescent="0.85">
      <c r="A9" s="4"/>
      <c r="B9" s="4"/>
      <c r="C9" s="4"/>
      <c r="D9" s="4"/>
      <c r="E9" s="4"/>
      <c r="F9" s="4"/>
      <c r="G9" s="4"/>
      <c r="H9" s="4"/>
      <c r="I9" s="4"/>
      <c r="J9" s="4"/>
      <c r="K9" s="4"/>
      <c r="L9" s="4"/>
      <c r="M9" s="4"/>
      <c r="N9" s="4"/>
    </row>
    <row r="10" spans="1:14" ht="14.4" customHeight="1" x14ac:dyDescent="0.3">
      <c r="H10" s="81" t="s">
        <v>29</v>
      </c>
      <c r="I10"/>
      <c r="J10"/>
    </row>
    <row r="11" spans="1:14" ht="14.4" customHeight="1" x14ac:dyDescent="0.3">
      <c r="H11" s="82"/>
      <c r="I11"/>
      <c r="J11">
        <f>+COUNTIF(Tabla2[Autocorrección de columna H],"✔")</f>
        <v>1</v>
      </c>
    </row>
    <row r="12" spans="1:14" ht="15" customHeight="1" thickBot="1" x14ac:dyDescent="0.35">
      <c r="H12" s="83"/>
      <c r="I12"/>
      <c r="J12">
        <f>+COUNTIF(Tabla2[Autocorrección de columna F],"✔")</f>
        <v>18</v>
      </c>
    </row>
    <row r="13" spans="1:14" x14ac:dyDescent="0.3">
      <c r="H13" s="78">
        <f>+IF(J13=72,25,0)</f>
        <v>0</v>
      </c>
      <c r="J13" s="2">
        <f>+SUM(J11:J12)</f>
        <v>19</v>
      </c>
    </row>
    <row r="14" spans="1:14" x14ac:dyDescent="0.3">
      <c r="H14" s="79"/>
    </row>
    <row r="15" spans="1:14" ht="15" thickBot="1" x14ac:dyDescent="0.35">
      <c r="H15" s="80"/>
    </row>
    <row r="16" spans="1:14" ht="123" customHeight="1" x14ac:dyDescent="0.3"/>
    <row r="18" spans="2:10" customFormat="1" ht="18.600000000000001" customHeight="1" x14ac:dyDescent="0.3"/>
    <row r="19" spans="2:10" customFormat="1" ht="18.600000000000001" customHeight="1" x14ac:dyDescent="0.3"/>
    <row r="20" spans="2:10" customFormat="1" ht="18.600000000000001" customHeight="1" x14ac:dyDescent="0.3"/>
    <row r="21" spans="2:10" customFormat="1" ht="18.600000000000001" customHeight="1" x14ac:dyDescent="0.3"/>
    <row r="22" spans="2:10" customFormat="1" ht="18.600000000000001" customHeight="1" x14ac:dyDescent="0.3"/>
    <row r="23" spans="2:10" customFormat="1" ht="33" customHeight="1" x14ac:dyDescent="0.3">
      <c r="B23" s="25" t="s">
        <v>74</v>
      </c>
      <c r="C23" s="26" t="s">
        <v>30</v>
      </c>
      <c r="D23" s="26" t="s">
        <v>31</v>
      </c>
      <c r="E23" s="26" t="s">
        <v>32</v>
      </c>
      <c r="F23" s="26" t="s">
        <v>33</v>
      </c>
      <c r="G23" s="27" t="s">
        <v>72</v>
      </c>
      <c r="H23" s="26" t="s">
        <v>34</v>
      </c>
      <c r="I23" s="28" t="s">
        <v>73</v>
      </c>
      <c r="J23" s="2"/>
    </row>
    <row r="24" spans="2:10" customFormat="1" ht="15" customHeight="1" x14ac:dyDescent="0.3">
      <c r="B24" s="21" t="s">
        <v>35</v>
      </c>
      <c r="C24" s="20">
        <v>0</v>
      </c>
      <c r="D24" s="20">
        <v>0</v>
      </c>
      <c r="E24" s="6">
        <v>2786203556</v>
      </c>
      <c r="F24" s="38"/>
      <c r="G24"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4" s="38"/>
      <c r="I24"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25" spans="2:10" customFormat="1" ht="15" customHeight="1" x14ac:dyDescent="0.3">
      <c r="B25" s="21" t="s">
        <v>36</v>
      </c>
      <c r="C25" s="20">
        <v>1</v>
      </c>
      <c r="D25" s="20">
        <v>1</v>
      </c>
      <c r="E25" s="6">
        <v>2975457870</v>
      </c>
      <c r="F25" s="38"/>
      <c r="G25"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5" s="38"/>
      <c r="I25"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26" spans="2:10" customFormat="1" ht="15" customHeight="1" x14ac:dyDescent="0.3">
      <c r="B26" s="21" t="s">
        <v>37</v>
      </c>
      <c r="C26" s="20">
        <v>1</v>
      </c>
      <c r="D26" s="20">
        <v>3</v>
      </c>
      <c r="E26" s="6">
        <v>1222841078</v>
      </c>
      <c r="F26" s="38"/>
      <c r="G26"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6" s="38"/>
      <c r="I26"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27" spans="2:10" customFormat="1" ht="15" customHeight="1" x14ac:dyDescent="0.3">
      <c r="B27" s="21" t="s">
        <v>38</v>
      </c>
      <c r="C27" s="20">
        <v>0</v>
      </c>
      <c r="D27" s="20">
        <v>3</v>
      </c>
      <c r="E27" s="6">
        <v>1476628697</v>
      </c>
      <c r="F27" s="38"/>
      <c r="G27"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7" s="38"/>
      <c r="I27"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28" spans="2:10" customFormat="1" ht="15" customHeight="1" x14ac:dyDescent="0.3">
      <c r="B28" s="21" t="s">
        <v>39</v>
      </c>
      <c r="C28" s="20">
        <v>0</v>
      </c>
      <c r="D28" s="20">
        <v>4</v>
      </c>
      <c r="E28" s="6">
        <v>2644441397</v>
      </c>
      <c r="F28" s="38"/>
      <c r="G28"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8" s="38"/>
      <c r="I28"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29" spans="2:10" customFormat="1" ht="15" customHeight="1" x14ac:dyDescent="0.3">
      <c r="B29" s="21" t="s">
        <v>40</v>
      </c>
      <c r="C29" s="20">
        <v>1</v>
      </c>
      <c r="D29" s="20">
        <v>3</v>
      </c>
      <c r="E29" s="6">
        <v>2234464716</v>
      </c>
      <c r="F29" s="38"/>
      <c r="G29"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29" s="38"/>
      <c r="I29"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0" spans="2:10" customFormat="1" ht="15" customHeight="1" x14ac:dyDescent="0.3">
      <c r="B30" s="21" t="s">
        <v>41</v>
      </c>
      <c r="C30" s="20">
        <v>1</v>
      </c>
      <c r="D30" s="20">
        <v>2</v>
      </c>
      <c r="E30" s="6">
        <v>798233619</v>
      </c>
      <c r="F30" s="38"/>
      <c r="G30"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0" s="38"/>
      <c r="I30"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1" spans="2:10" customFormat="1" ht="15" customHeight="1" x14ac:dyDescent="0.3">
      <c r="B31" s="21" t="s">
        <v>42</v>
      </c>
      <c r="C31" s="20">
        <v>1</v>
      </c>
      <c r="D31" s="20">
        <v>3</v>
      </c>
      <c r="E31" s="6">
        <v>1944386248</v>
      </c>
      <c r="F31" s="38"/>
      <c r="G31"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1" s="38"/>
      <c r="I31"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2" spans="2:10" customFormat="1" ht="15" customHeight="1" x14ac:dyDescent="0.3">
      <c r="B32" s="21" t="s">
        <v>43</v>
      </c>
      <c r="C32" s="20">
        <v>0</v>
      </c>
      <c r="D32" s="20">
        <v>2</v>
      </c>
      <c r="E32" s="6">
        <v>1913685743</v>
      </c>
      <c r="F32" s="38"/>
      <c r="G32"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2" s="38"/>
      <c r="I32"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3" spans="1:9" customFormat="1" ht="15" customHeight="1" x14ac:dyDescent="0.3">
      <c r="B33" s="21" t="s">
        <v>44</v>
      </c>
      <c r="C33" s="20">
        <v>1</v>
      </c>
      <c r="D33" s="20">
        <v>3</v>
      </c>
      <c r="E33" s="6">
        <v>1352988340</v>
      </c>
      <c r="F33" s="38"/>
      <c r="G33"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3" s="38"/>
      <c r="I33"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4" spans="1:9" customFormat="1" ht="15" customHeight="1" x14ac:dyDescent="0.3">
      <c r="B34" s="21" t="s">
        <v>45</v>
      </c>
      <c r="C34" s="20">
        <v>1</v>
      </c>
      <c r="D34" s="20">
        <v>4</v>
      </c>
      <c r="E34" s="6">
        <v>2645836377</v>
      </c>
      <c r="F34" s="38"/>
      <c r="G34"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4" s="38"/>
      <c r="I34"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5" spans="1:9" customFormat="1" ht="15" customHeight="1" x14ac:dyDescent="0.3">
      <c r="B35" s="21" t="s">
        <v>46</v>
      </c>
      <c r="C35" s="20">
        <v>0</v>
      </c>
      <c r="D35" s="20">
        <v>2</v>
      </c>
      <c r="E35" s="6">
        <v>2380429182</v>
      </c>
      <c r="F35" s="38"/>
      <c r="G35"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5" s="38"/>
      <c r="I35"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6" spans="1:9" customFormat="1" ht="15" customHeight="1" x14ac:dyDescent="0.3">
      <c r="B36" s="21" t="s">
        <v>47</v>
      </c>
      <c r="C36" s="20">
        <v>1</v>
      </c>
      <c r="D36" s="20">
        <v>2</v>
      </c>
      <c r="E36" s="6">
        <v>2440060131</v>
      </c>
      <c r="F36" s="38"/>
      <c r="G36"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6" s="38"/>
      <c r="I36"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7" spans="1:9" customFormat="1" ht="15" customHeight="1" x14ac:dyDescent="0.3">
      <c r="B37" s="21" t="s">
        <v>48</v>
      </c>
      <c r="C37" s="20">
        <v>0</v>
      </c>
      <c r="D37" s="20">
        <v>5</v>
      </c>
      <c r="E37" s="6">
        <v>1279004795</v>
      </c>
      <c r="F37" s="38"/>
      <c r="G37"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7" s="38"/>
      <c r="I37"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8" spans="1:9" customFormat="1" ht="15" customHeight="1" x14ac:dyDescent="0.3">
      <c r="B38" s="21" t="s">
        <v>49</v>
      </c>
      <c r="C38" s="20">
        <v>0</v>
      </c>
      <c r="D38" s="20">
        <v>3</v>
      </c>
      <c r="E38" s="6">
        <v>2955327850</v>
      </c>
      <c r="F38" s="38"/>
      <c r="G38"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8" s="38"/>
      <c r="I38"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39" spans="1:9" customFormat="1" ht="15" customHeight="1" x14ac:dyDescent="0.3">
      <c r="B39" s="21" t="s">
        <v>50</v>
      </c>
      <c r="C39" s="20">
        <v>0</v>
      </c>
      <c r="D39" s="20">
        <v>5</v>
      </c>
      <c r="E39" s="6">
        <v>277174476</v>
      </c>
      <c r="F39" s="38"/>
      <c r="G39"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39" s="38"/>
      <c r="I39"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0" spans="1:9" customFormat="1" ht="15" customHeight="1" x14ac:dyDescent="0.3">
      <c r="B40" s="21" t="s">
        <v>51</v>
      </c>
      <c r="C40" s="20">
        <v>1</v>
      </c>
      <c r="D40" s="20">
        <v>5</v>
      </c>
      <c r="E40" s="6">
        <v>145838270</v>
      </c>
      <c r="F40" s="38"/>
      <c r="G40"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0" s="38"/>
      <c r="I40"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1" spans="1:9" customFormat="1" ht="15" customHeight="1" x14ac:dyDescent="0.3">
      <c r="B41" s="21" t="s">
        <v>52</v>
      </c>
      <c r="C41" s="20">
        <v>1</v>
      </c>
      <c r="D41" s="20">
        <v>5</v>
      </c>
      <c r="E41" s="6">
        <v>314936206</v>
      </c>
      <c r="F41" s="38"/>
      <c r="G41"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1" s="38"/>
      <c r="I41"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2" spans="1:9" customFormat="1" ht="15" customHeight="1" x14ac:dyDescent="0.3">
      <c r="B42" s="21" t="s">
        <v>53</v>
      </c>
      <c r="C42" s="20">
        <v>1</v>
      </c>
      <c r="D42" s="20">
        <v>3</v>
      </c>
      <c r="E42" s="6">
        <v>372169592</v>
      </c>
      <c r="F42" s="38"/>
      <c r="G42"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2" s="38"/>
      <c r="I42"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3" spans="1:9" customFormat="1" x14ac:dyDescent="0.3">
      <c r="A43" s="2"/>
      <c r="B43" s="21" t="s">
        <v>54</v>
      </c>
      <c r="C43" s="20">
        <v>0</v>
      </c>
      <c r="D43" s="20">
        <v>3</v>
      </c>
      <c r="E43" s="6">
        <v>2339871244</v>
      </c>
      <c r="F43" s="38"/>
      <c r="G43"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3" s="38"/>
      <c r="I43"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4" spans="1:9" customFormat="1" x14ac:dyDescent="0.3">
      <c r="A44" s="2"/>
      <c r="B44" s="21" t="s">
        <v>55</v>
      </c>
      <c r="C44" s="20">
        <v>0</v>
      </c>
      <c r="D44" s="20">
        <v>5</v>
      </c>
      <c r="E44" s="6">
        <v>1911658260</v>
      </c>
      <c r="F44" s="38"/>
      <c r="G44"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4" s="38"/>
      <c r="I44"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5" spans="1:9" customFormat="1" x14ac:dyDescent="0.3">
      <c r="A45" s="2"/>
      <c r="B45" s="21" t="s">
        <v>56</v>
      </c>
      <c r="C45" s="20">
        <v>1</v>
      </c>
      <c r="D45" s="20">
        <v>4</v>
      </c>
      <c r="E45" s="6">
        <v>168391127</v>
      </c>
      <c r="F45" s="38"/>
      <c r="G45"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5" s="38"/>
      <c r="I45"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6" spans="1:9" customFormat="1" x14ac:dyDescent="0.3">
      <c r="A46" s="2"/>
      <c r="B46" s="21" t="s">
        <v>57</v>
      </c>
      <c r="C46" s="20">
        <v>0</v>
      </c>
      <c r="D46" s="20">
        <v>4</v>
      </c>
      <c r="E46" s="6">
        <v>1019503133</v>
      </c>
      <c r="F46" s="38"/>
      <c r="G46"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6" s="38"/>
      <c r="I46"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7" spans="1:9" customFormat="1" x14ac:dyDescent="0.3">
      <c r="A47" s="2"/>
      <c r="B47" s="21" t="s">
        <v>58</v>
      </c>
      <c r="C47" s="20">
        <v>1</v>
      </c>
      <c r="D47" s="20">
        <v>3</v>
      </c>
      <c r="E47" s="6">
        <v>266710522</v>
      </c>
      <c r="F47" s="38"/>
      <c r="G47"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7" s="38"/>
      <c r="I47"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8" spans="1:9" customFormat="1" x14ac:dyDescent="0.3">
      <c r="A48" s="2"/>
      <c r="B48" s="21" t="s">
        <v>59</v>
      </c>
      <c r="C48" s="20">
        <v>0</v>
      </c>
      <c r="D48" s="20">
        <v>2</v>
      </c>
      <c r="E48" s="6">
        <v>1091773580</v>
      </c>
      <c r="F48" s="38"/>
      <c r="G48"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8" s="38"/>
      <c r="I48"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49" spans="1:9" customFormat="1" x14ac:dyDescent="0.3">
      <c r="A49" s="2"/>
      <c r="B49" s="21" t="s">
        <v>60</v>
      </c>
      <c r="C49" s="20">
        <v>0</v>
      </c>
      <c r="D49" s="20">
        <v>3</v>
      </c>
      <c r="E49" s="6">
        <v>613047928</v>
      </c>
      <c r="F49" s="38"/>
      <c r="G49"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49" s="38"/>
      <c r="I49"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0" spans="1:9" customFormat="1" x14ac:dyDescent="0.3">
      <c r="A50" s="2"/>
      <c r="B50" s="21" t="s">
        <v>61</v>
      </c>
      <c r="C50" s="20">
        <v>1</v>
      </c>
      <c r="D50" s="20">
        <v>4</v>
      </c>
      <c r="E50" s="6">
        <v>2663125543</v>
      </c>
      <c r="F50" s="38"/>
      <c r="G50"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0" s="38"/>
      <c r="I50"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1" spans="1:9" customFormat="1" x14ac:dyDescent="0.3">
      <c r="A51" s="2"/>
      <c r="B51" s="21" t="s">
        <v>62</v>
      </c>
      <c r="C51" s="20">
        <v>1</v>
      </c>
      <c r="D51" s="20">
        <v>3</v>
      </c>
      <c r="E51" s="6">
        <v>1462176979</v>
      </c>
      <c r="F51" s="38"/>
      <c r="G51"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1" s="38"/>
      <c r="I51"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2" spans="1:9" customFormat="1" x14ac:dyDescent="0.3">
      <c r="A52" s="2"/>
      <c r="B52" s="21" t="s">
        <v>63</v>
      </c>
      <c r="C52" s="20">
        <v>0</v>
      </c>
      <c r="D52" s="20">
        <v>5</v>
      </c>
      <c r="E52" s="6">
        <v>346352191</v>
      </c>
      <c r="F52" s="38"/>
      <c r="G52"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2" s="38"/>
      <c r="I52"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3" spans="1:9" customFormat="1" x14ac:dyDescent="0.3">
      <c r="A53" s="2"/>
      <c r="B53" s="21" t="s">
        <v>64</v>
      </c>
      <c r="C53" s="20">
        <v>0</v>
      </c>
      <c r="D53" s="20">
        <v>3</v>
      </c>
      <c r="E53" s="6">
        <v>657234764</v>
      </c>
      <c r="F53" s="38"/>
      <c r="G53"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3" s="38"/>
      <c r="I53"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4" spans="1:9" customFormat="1" x14ac:dyDescent="0.3">
      <c r="A54" s="2"/>
      <c r="B54" s="21" t="s">
        <v>65</v>
      </c>
      <c r="C54" s="20">
        <v>1</v>
      </c>
      <c r="D54" s="20">
        <v>1</v>
      </c>
      <c r="E54" s="6">
        <v>1498057779</v>
      </c>
      <c r="F54" s="38"/>
      <c r="G54"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4" s="38"/>
      <c r="I54"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5" spans="1:9" customFormat="1" x14ac:dyDescent="0.3">
      <c r="A55" s="2"/>
      <c r="B55" s="21" t="s">
        <v>66</v>
      </c>
      <c r="C55" s="20">
        <v>0</v>
      </c>
      <c r="D55" s="20">
        <v>3</v>
      </c>
      <c r="E55" s="6">
        <v>1023542375</v>
      </c>
      <c r="F55" s="38"/>
      <c r="G55"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5" s="38"/>
      <c r="I55"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6" spans="1:9" customFormat="1" x14ac:dyDescent="0.3">
      <c r="A56" s="2"/>
      <c r="B56" s="21" t="s">
        <v>67</v>
      </c>
      <c r="C56" s="20">
        <v>1</v>
      </c>
      <c r="D56" s="20">
        <v>1</v>
      </c>
      <c r="E56" s="6">
        <v>2979149201</v>
      </c>
      <c r="F56" s="38"/>
      <c r="G56"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6" s="38"/>
      <c r="I56"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7" spans="1:9" customFormat="1" x14ac:dyDescent="0.3">
      <c r="A57" s="2"/>
      <c r="B57" s="21" t="s">
        <v>68</v>
      </c>
      <c r="C57" s="20">
        <v>1</v>
      </c>
      <c r="D57" s="20">
        <v>1</v>
      </c>
      <c r="E57" s="6">
        <v>566624970</v>
      </c>
      <c r="F57" s="38"/>
      <c r="G57"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7" s="38"/>
      <c r="I57"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8" spans="1:9" customFormat="1" x14ac:dyDescent="0.3">
      <c r="A58" s="2"/>
      <c r="B58" s="21" t="s">
        <v>69</v>
      </c>
      <c r="C58" s="20">
        <v>0</v>
      </c>
      <c r="D58" s="20">
        <v>4</v>
      </c>
      <c r="E58" s="6">
        <v>2406042817</v>
      </c>
      <c r="F58" s="38"/>
      <c r="G58"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8" s="38"/>
      <c r="I58"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row r="59" spans="1:9" customFormat="1" x14ac:dyDescent="0.3">
      <c r="A59" s="2"/>
      <c r="B59" s="22" t="s">
        <v>70</v>
      </c>
      <c r="C59" s="23">
        <v>0</v>
      </c>
      <c r="D59" s="20">
        <v>3</v>
      </c>
      <c r="E59" s="24">
        <v>2639227625</v>
      </c>
      <c r="F59" s="38"/>
      <c r="G59" s="39" t="str">
        <f>+IF(Tabla2[[#This Row],[Cantidad a entregar al cónyuge]]=IF(AND(Tabla2[[#This Row],[¿Tiene Cónyuge? (Sí= 1, No= 0)]]=1,Tabla2[[#This Row],[Número de hijos]]&gt;0),Tabla2[[#This Row],[Monto de seguro]]*60%,
IF(AND(Tabla2[[#This Row],[¿Tiene Cónyuge? (Sí= 1, No= 0)]]=1,Tabla2[[#This Row],[Número de hijos]]=0),Tabla2[[#This Row],[Monto de seguro]],0)),"✔","✘")</f>
        <v>✔</v>
      </c>
      <c r="H59" s="38"/>
      <c r="I59" s="37" t="str">
        <f>+IF(Tabla2[[#This Row],[Cantidad a entregar a cada hijo]]=IF(AND(Tabla2[[#This Row],[¿Tiene Cónyuge? (Sí= 1, No= 0)]]=1,Tabla2[[#This Row],[Número de hijos]]&gt;0),Tabla2[[#This Row],[Monto de seguro]]*40%/Tabla2[[#This Row],[Número de hijos]],
IF(AND(Tabla2[[#This Row],[¿Tiene Cónyuge? (Sí= 1, No= 0)]]=0,Tabla2[[#This Row],[Número de hijos]]&gt;0),Tabla2[[#This Row],[Monto de seguro]]/Tabla2[[#This Row],[Número de hijos]],0)),"✔","✘")</f>
        <v>✘</v>
      </c>
    </row>
  </sheetData>
  <sheetProtection algorithmName="SHA-512" hashValue="pT7KAdpr/bm93iVmK5FKRMaKUZwo48MW/EuusGt3wkKvqtMSXGtsHZlryyV5PfmABevIEJ2SEyJ6csSCB+d5Kg==" saltValue="90AIVjWFpgwnkU++A5K6vg==" spinCount="100000" sheet="1" formatCells="0" formatColumns="0" formatRows="0" insertColumns="0" insertRows="0" insertHyperlinks="0" deleteColumns="0" deleteRows="0" sort="0" autoFilter="0" pivotTables="0"/>
  <mergeCells count="3">
    <mergeCell ref="H13:H15"/>
    <mergeCell ref="C2:H6"/>
    <mergeCell ref="H10:H12"/>
  </mergeCells>
  <conditionalFormatting sqref="G24:G59">
    <cfRule type="cellIs" dxfId="23" priority="5" operator="equal">
      <formula>"✘"</formula>
    </cfRule>
    <cfRule type="cellIs" dxfId="22" priority="6" operator="equal">
      <formula>"✔"</formula>
    </cfRule>
  </conditionalFormatting>
  <conditionalFormatting sqref="I24:I59">
    <cfRule type="expression" dxfId="21" priority="2">
      <formula>$H24=""</formula>
    </cfRule>
    <cfRule type="cellIs" dxfId="20" priority="3" operator="equal">
      <formula>"✘"</formula>
    </cfRule>
    <cfRule type="cellIs" dxfId="19" priority="4" operator="equal">
      <formula>"✔"</formula>
    </cfRule>
  </conditionalFormatting>
  <conditionalFormatting sqref="G24:G59">
    <cfRule type="expression" dxfId="18" priority="1">
      <formula>$F24=""</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28293-4055-425A-B38C-70D7CAA53C73}">
  <sheetPr>
    <tabColor rgb="FF009999"/>
  </sheetPr>
  <dimension ref="A1:N161"/>
  <sheetViews>
    <sheetView showGridLines="0" workbookViewId="0">
      <selection activeCell="B17" sqref="B17"/>
    </sheetView>
  </sheetViews>
  <sheetFormatPr baseColWidth="10" defaultColWidth="11.5546875" defaultRowHeight="14.4" x14ac:dyDescent="0.3"/>
  <cols>
    <col min="1" max="1" width="4.44140625" style="2" customWidth="1"/>
    <col min="2" max="2" width="32.44140625" style="2" bestFit="1" customWidth="1"/>
    <col min="3" max="3" width="13.33203125" style="2" bestFit="1" customWidth="1"/>
    <col min="4" max="4" width="16.109375" style="2" bestFit="1" customWidth="1"/>
    <col min="5" max="5" width="15.5546875" bestFit="1" customWidth="1"/>
    <col min="6" max="6" width="15.33203125" style="2" customWidth="1"/>
    <col min="7" max="7" width="11.5546875" style="2"/>
    <col min="8" max="8" width="12.6640625" style="2" customWidth="1"/>
    <col min="9" max="9" width="13.33203125" style="2" customWidth="1"/>
    <col min="10" max="10" width="15.88671875" style="2" customWidth="1"/>
    <col min="11" max="11" width="18.6640625" style="2" customWidth="1"/>
    <col min="12" max="12" width="11.44140625" style="2" customWidth="1"/>
    <col min="13" max="13" width="3" style="2" hidden="1" customWidth="1"/>
    <col min="14" max="16384" width="11.5546875" style="2"/>
  </cols>
  <sheetData>
    <row r="1" spans="1:14" s="1" customFormat="1" ht="15" thickBot="1" x14ac:dyDescent="0.35"/>
    <row r="2" spans="1:14" s="1" customFormat="1" x14ac:dyDescent="0.3">
      <c r="A2" s="61"/>
      <c r="B2" s="62"/>
      <c r="C2" s="62"/>
      <c r="D2" s="63"/>
      <c r="E2" s="90" t="s">
        <v>89</v>
      </c>
      <c r="F2" s="91"/>
      <c r="G2" s="91"/>
      <c r="H2" s="91"/>
      <c r="I2" s="91"/>
      <c r="J2" s="91"/>
      <c r="K2" s="91"/>
      <c r="L2" s="91"/>
      <c r="M2" s="91"/>
      <c r="N2" s="92"/>
    </row>
    <row r="3" spans="1:14" s="1" customFormat="1" x14ac:dyDescent="0.3">
      <c r="A3" s="64"/>
      <c r="B3" s="65"/>
      <c r="C3" s="65"/>
      <c r="D3" s="66"/>
      <c r="E3" s="93"/>
      <c r="F3" s="94"/>
      <c r="G3" s="94"/>
      <c r="H3" s="94"/>
      <c r="I3" s="94"/>
      <c r="J3" s="94"/>
      <c r="K3" s="94"/>
      <c r="L3" s="94"/>
      <c r="M3" s="94"/>
      <c r="N3" s="95"/>
    </row>
    <row r="4" spans="1:14" s="1" customFormat="1" x14ac:dyDescent="0.3">
      <c r="A4" s="64"/>
      <c r="B4" s="65"/>
      <c r="C4" s="65"/>
      <c r="D4" s="66"/>
      <c r="E4" s="93"/>
      <c r="F4" s="94"/>
      <c r="G4" s="94"/>
      <c r="H4" s="94"/>
      <c r="I4" s="94"/>
      <c r="J4" s="94"/>
      <c r="K4" s="94"/>
      <c r="L4" s="94"/>
      <c r="M4" s="94"/>
      <c r="N4" s="95"/>
    </row>
    <row r="5" spans="1:14" s="1" customFormat="1" x14ac:dyDescent="0.3">
      <c r="A5" s="64"/>
      <c r="B5" s="65"/>
      <c r="C5" s="65"/>
      <c r="D5" s="66"/>
      <c r="E5" s="93"/>
      <c r="F5" s="94"/>
      <c r="G5" s="94"/>
      <c r="H5" s="94"/>
      <c r="I5" s="94"/>
      <c r="J5" s="94"/>
      <c r="K5" s="94"/>
      <c r="L5" s="94"/>
      <c r="M5" s="94"/>
      <c r="N5" s="95"/>
    </row>
    <row r="6" spans="1:14" s="1" customFormat="1" ht="15" thickBot="1" x14ac:dyDescent="0.35">
      <c r="A6" s="67"/>
      <c r="B6" s="68"/>
      <c r="C6" s="68"/>
      <c r="D6" s="69"/>
      <c r="E6" s="96"/>
      <c r="F6" s="97"/>
      <c r="G6" s="97"/>
      <c r="H6" s="97"/>
      <c r="I6" s="97"/>
      <c r="J6" s="97"/>
      <c r="K6" s="97"/>
      <c r="L6" s="97"/>
      <c r="M6" s="97"/>
      <c r="N6" s="98"/>
    </row>
    <row r="7" spans="1:14" s="1" customFormat="1" x14ac:dyDescent="0.3"/>
    <row r="8" spans="1:14" ht="14.4" customHeight="1" x14ac:dyDescent="0.8">
      <c r="A8" s="4"/>
      <c r="B8" s="4"/>
      <c r="C8" s="4"/>
      <c r="D8" s="4"/>
      <c r="E8" s="4"/>
      <c r="F8" s="4"/>
      <c r="G8" s="4"/>
      <c r="H8" s="4"/>
      <c r="I8" s="4"/>
      <c r="J8" s="4"/>
      <c r="K8" s="4"/>
      <c r="L8" s="4"/>
      <c r="M8" s="4"/>
      <c r="N8" s="4"/>
    </row>
    <row r="9" spans="1:14" ht="14.4" customHeight="1" thickBot="1" x14ac:dyDescent="0.85">
      <c r="A9" s="4"/>
      <c r="B9" s="4"/>
      <c r="C9" s="4"/>
      <c r="D9" s="4"/>
      <c r="E9" s="4"/>
      <c r="F9" s="4"/>
      <c r="G9" s="4"/>
      <c r="H9" s="4"/>
      <c r="I9" s="4"/>
      <c r="J9" s="4"/>
      <c r="K9" s="4"/>
      <c r="L9" s="4"/>
      <c r="M9" s="4"/>
      <c r="N9" s="4"/>
    </row>
    <row r="10" spans="1:14" x14ac:dyDescent="0.3">
      <c r="E10" s="2"/>
      <c r="H10" s="84" t="s">
        <v>29</v>
      </c>
      <c r="I10" s="85"/>
      <c r="J10" s="99" t="str">
        <f>+IF(M12=14,"25","0")</f>
        <v>0</v>
      </c>
      <c r="K10" s="100"/>
      <c r="M10" s="2">
        <f>+COUNTIF(J19:J25,"✔")</f>
        <v>0</v>
      </c>
    </row>
    <row r="11" spans="1:14" x14ac:dyDescent="0.3">
      <c r="E11" s="2"/>
      <c r="H11" s="86"/>
      <c r="I11" s="87"/>
      <c r="J11" s="101"/>
      <c r="K11" s="102"/>
      <c r="M11" s="2">
        <f>+COUNTIF(K19:K25,"✔")</f>
        <v>0</v>
      </c>
    </row>
    <row r="12" spans="1:14" ht="15" thickBot="1" x14ac:dyDescent="0.35">
      <c r="E12" s="2"/>
      <c r="H12" s="88"/>
      <c r="I12" s="89"/>
      <c r="J12" s="103"/>
      <c r="K12" s="104"/>
      <c r="M12" s="2">
        <f>+SUM(M10:M11)</f>
        <v>0</v>
      </c>
    </row>
    <row r="13" spans="1:14" x14ac:dyDescent="0.3">
      <c r="E13" s="2"/>
    </row>
    <row r="14" spans="1:14" x14ac:dyDescent="0.3">
      <c r="E14" s="2"/>
    </row>
    <row r="15" spans="1:14" x14ac:dyDescent="0.3">
      <c r="E15" s="2"/>
    </row>
    <row r="16" spans="1:14" x14ac:dyDescent="0.3">
      <c r="E16" s="2"/>
    </row>
    <row r="17" spans="2:14" x14ac:dyDescent="0.3">
      <c r="E17" s="2"/>
    </row>
    <row r="18" spans="2:14" ht="43.2" customHeight="1" x14ac:dyDescent="0.3">
      <c r="B18" s="33" t="s">
        <v>2</v>
      </c>
      <c r="C18" s="33" t="s">
        <v>3</v>
      </c>
      <c r="D18" s="33" t="s">
        <v>4</v>
      </c>
      <c r="F18" s="32" t="s">
        <v>86</v>
      </c>
      <c r="G18" s="31" t="s">
        <v>87</v>
      </c>
      <c r="H18" s="34" t="s">
        <v>88</v>
      </c>
      <c r="J18" s="35" t="s">
        <v>90</v>
      </c>
      <c r="K18" s="35" t="s">
        <v>91</v>
      </c>
    </row>
    <row r="19" spans="2:14" ht="15" customHeight="1" x14ac:dyDescent="0.3">
      <c r="B19" s="29" t="s">
        <v>76</v>
      </c>
      <c r="C19" s="30" t="s">
        <v>27</v>
      </c>
      <c r="D19" s="6">
        <v>6997026</v>
      </c>
      <c r="F19" s="30" t="s">
        <v>27</v>
      </c>
      <c r="G19" s="41"/>
      <c r="H19" s="42"/>
      <c r="J19" s="40" t="str">
        <f>+IF(G19=COUNTIF($C$19:$C$161,F19),"✔","✘")</f>
        <v>✘</v>
      </c>
      <c r="K19" s="40" t="str">
        <f>IF(H19=SUMIFS($D$19:$D$161,$C$19:$C$161,F19),"✔","✘")</f>
        <v>✘</v>
      </c>
    </row>
    <row r="20" spans="2:14" ht="15" customHeight="1" x14ac:dyDescent="0.85">
      <c r="B20" s="29" t="s">
        <v>77</v>
      </c>
      <c r="C20" s="30" t="s">
        <v>27</v>
      </c>
      <c r="D20" s="6">
        <v>6439390</v>
      </c>
      <c r="F20" s="30" t="s">
        <v>26</v>
      </c>
      <c r="G20" s="41"/>
      <c r="H20" s="42"/>
      <c r="I20" s="3"/>
      <c r="J20" s="40" t="str">
        <f t="shared" ref="J20:J25" si="0">+IF(G20=COUNTIF($C$19:$C$161,F20),"✔","✘")</f>
        <v>✘</v>
      </c>
      <c r="K20" s="40" t="str">
        <f t="shared" ref="K20:K25" si="1">IF(H20=SUMIFS($D$19:$D$161,$C$19:$C$161,F20),"✔","✘")</f>
        <v>✘</v>
      </c>
      <c r="L20" s="3"/>
      <c r="M20" s="3"/>
      <c r="N20" s="3"/>
    </row>
    <row r="21" spans="2:14" ht="15" customHeight="1" x14ac:dyDescent="0.85">
      <c r="B21" s="29" t="s">
        <v>78</v>
      </c>
      <c r="C21" s="30" t="s">
        <v>27</v>
      </c>
      <c r="D21" s="6">
        <v>5565987</v>
      </c>
      <c r="F21" s="30" t="s">
        <v>81</v>
      </c>
      <c r="G21" s="41"/>
      <c r="H21" s="42"/>
      <c r="I21" s="3"/>
      <c r="J21" s="40" t="str">
        <f t="shared" si="0"/>
        <v>✘</v>
      </c>
      <c r="K21" s="40" t="str">
        <f t="shared" si="1"/>
        <v>✘</v>
      </c>
      <c r="L21" s="3"/>
      <c r="M21" s="3"/>
      <c r="N21" s="3"/>
    </row>
    <row r="22" spans="2:14" ht="15" customHeight="1" x14ac:dyDescent="0.85">
      <c r="B22" s="29" t="s">
        <v>79</v>
      </c>
      <c r="C22" s="30" t="s">
        <v>82</v>
      </c>
      <c r="D22" s="6">
        <v>6794721</v>
      </c>
      <c r="F22" s="30" t="s">
        <v>82</v>
      </c>
      <c r="G22" s="41"/>
      <c r="H22" s="42"/>
      <c r="I22" s="3"/>
      <c r="J22" s="40" t="str">
        <f t="shared" si="0"/>
        <v>✘</v>
      </c>
      <c r="K22" s="40" t="str">
        <f t="shared" si="1"/>
        <v>✘</v>
      </c>
      <c r="L22" s="3"/>
      <c r="M22" s="3"/>
      <c r="N22" s="3"/>
    </row>
    <row r="23" spans="2:14" ht="15" customHeight="1" x14ac:dyDescent="0.3">
      <c r="B23" s="29" t="s">
        <v>80</v>
      </c>
      <c r="C23" s="30" t="s">
        <v>26</v>
      </c>
      <c r="D23" s="6">
        <v>5984509</v>
      </c>
      <c r="F23" s="30" t="s">
        <v>83</v>
      </c>
      <c r="G23" s="41"/>
      <c r="H23" s="42"/>
      <c r="J23" s="40" t="str">
        <f t="shared" si="0"/>
        <v>✘</v>
      </c>
      <c r="K23" s="40" t="str">
        <f t="shared" si="1"/>
        <v>✘</v>
      </c>
    </row>
    <row r="24" spans="2:14" ht="15" customHeight="1" x14ac:dyDescent="0.3">
      <c r="B24" s="29" t="s">
        <v>75</v>
      </c>
      <c r="C24" s="30" t="s">
        <v>26</v>
      </c>
      <c r="D24" s="6">
        <v>6066636</v>
      </c>
      <c r="F24" s="30" t="s">
        <v>84</v>
      </c>
      <c r="G24" s="41"/>
      <c r="H24" s="42"/>
      <c r="J24" s="40" t="str">
        <f t="shared" si="0"/>
        <v>✘</v>
      </c>
      <c r="K24" s="40" t="str">
        <f t="shared" si="1"/>
        <v>✘</v>
      </c>
    </row>
    <row r="25" spans="2:14" ht="15" customHeight="1" x14ac:dyDescent="0.3">
      <c r="B25" s="29" t="s">
        <v>76</v>
      </c>
      <c r="C25" s="30" t="s">
        <v>81</v>
      </c>
      <c r="D25" s="6">
        <v>6788355</v>
      </c>
      <c r="F25" s="30" t="s">
        <v>85</v>
      </c>
      <c r="G25" s="41"/>
      <c r="H25" s="42"/>
      <c r="J25" s="40" t="str">
        <f t="shared" si="0"/>
        <v>✘</v>
      </c>
      <c r="K25" s="40" t="str">
        <f t="shared" si="1"/>
        <v>✘</v>
      </c>
    </row>
    <row r="26" spans="2:14" ht="15" customHeight="1" x14ac:dyDescent="0.3">
      <c r="B26" s="29" t="s">
        <v>77</v>
      </c>
      <c r="C26" s="30" t="s">
        <v>81</v>
      </c>
      <c r="D26" s="6">
        <v>6900544</v>
      </c>
      <c r="F26"/>
    </row>
    <row r="27" spans="2:14" ht="15" customHeight="1" x14ac:dyDescent="0.3">
      <c r="B27" s="29" t="s">
        <v>78</v>
      </c>
      <c r="C27" s="30" t="s">
        <v>81</v>
      </c>
      <c r="D27" s="6">
        <v>5200463</v>
      </c>
      <c r="F27"/>
    </row>
    <row r="28" spans="2:14" ht="15" customHeight="1" x14ac:dyDescent="0.3">
      <c r="B28" s="29" t="s">
        <v>79</v>
      </c>
      <c r="C28" s="30" t="s">
        <v>27</v>
      </c>
      <c r="D28" s="6">
        <v>5069574</v>
      </c>
      <c r="F28"/>
    </row>
    <row r="29" spans="2:14" ht="15" customHeight="1" x14ac:dyDescent="0.3">
      <c r="B29" s="29" t="s">
        <v>80</v>
      </c>
      <c r="C29" s="30" t="s">
        <v>27</v>
      </c>
      <c r="D29" s="6">
        <v>6210085</v>
      </c>
      <c r="F29"/>
    </row>
    <row r="30" spans="2:14" ht="15" customHeight="1" x14ac:dyDescent="0.3">
      <c r="B30" s="29" t="s">
        <v>75</v>
      </c>
      <c r="C30" s="30" t="s">
        <v>82</v>
      </c>
      <c r="D30" s="6">
        <v>6938288</v>
      </c>
      <c r="F30"/>
    </row>
    <row r="31" spans="2:14" ht="15" customHeight="1" x14ac:dyDescent="0.3">
      <c r="B31" s="29" t="s">
        <v>76</v>
      </c>
      <c r="C31" s="30" t="s">
        <v>27</v>
      </c>
      <c r="D31" s="6">
        <v>6825362</v>
      </c>
      <c r="F31"/>
    </row>
    <row r="32" spans="2:14" ht="15" customHeight="1" x14ac:dyDescent="0.3">
      <c r="B32" s="29" t="s">
        <v>77</v>
      </c>
      <c r="C32" s="30" t="s">
        <v>82</v>
      </c>
      <c r="D32" s="6">
        <v>6331658</v>
      </c>
      <c r="F32"/>
    </row>
    <row r="33" spans="2:6" ht="15" customHeight="1" x14ac:dyDescent="0.3">
      <c r="B33" s="29" t="s">
        <v>78</v>
      </c>
      <c r="C33" s="30" t="s">
        <v>83</v>
      </c>
      <c r="D33" s="6">
        <v>5286772</v>
      </c>
      <c r="F33"/>
    </row>
    <row r="34" spans="2:6" ht="15" customHeight="1" x14ac:dyDescent="0.3">
      <c r="B34" s="29" t="s">
        <v>79</v>
      </c>
      <c r="C34" s="30" t="s">
        <v>83</v>
      </c>
      <c r="D34" s="6">
        <v>6022560</v>
      </c>
      <c r="F34"/>
    </row>
    <row r="35" spans="2:6" ht="15" customHeight="1" x14ac:dyDescent="0.3">
      <c r="B35" s="29" t="s">
        <v>80</v>
      </c>
      <c r="C35" s="30" t="s">
        <v>83</v>
      </c>
      <c r="D35" s="6">
        <v>6076881</v>
      </c>
      <c r="F35"/>
    </row>
    <row r="36" spans="2:6" ht="15" customHeight="1" x14ac:dyDescent="0.3">
      <c r="B36" s="29" t="s">
        <v>75</v>
      </c>
      <c r="C36" s="30" t="s">
        <v>84</v>
      </c>
      <c r="D36" s="6">
        <v>5404544</v>
      </c>
      <c r="F36"/>
    </row>
    <row r="37" spans="2:6" ht="15" customHeight="1" x14ac:dyDescent="0.3">
      <c r="B37" s="29" t="s">
        <v>76</v>
      </c>
      <c r="C37" s="30" t="s">
        <v>84</v>
      </c>
      <c r="D37" s="6">
        <v>6150759</v>
      </c>
      <c r="F37"/>
    </row>
    <row r="38" spans="2:6" ht="15" customHeight="1" x14ac:dyDescent="0.3">
      <c r="B38" s="29" t="s">
        <v>77</v>
      </c>
      <c r="C38" s="30" t="s">
        <v>84</v>
      </c>
      <c r="D38" s="6">
        <v>6048295</v>
      </c>
      <c r="F38"/>
    </row>
    <row r="39" spans="2:6" x14ac:dyDescent="0.3">
      <c r="B39" s="29" t="s">
        <v>78</v>
      </c>
      <c r="C39" s="30" t="s">
        <v>85</v>
      </c>
      <c r="D39" s="6">
        <v>5062263</v>
      </c>
      <c r="F39"/>
    </row>
    <row r="40" spans="2:6" x14ac:dyDescent="0.3">
      <c r="B40" s="29" t="s">
        <v>79</v>
      </c>
      <c r="C40" s="30" t="s">
        <v>85</v>
      </c>
      <c r="D40" s="6">
        <v>6346744</v>
      </c>
      <c r="F40"/>
    </row>
    <row r="41" spans="2:6" x14ac:dyDescent="0.3">
      <c r="B41" s="29" t="s">
        <v>80</v>
      </c>
      <c r="C41" s="30" t="s">
        <v>85</v>
      </c>
      <c r="D41" s="6">
        <v>6520276</v>
      </c>
      <c r="F41"/>
    </row>
    <row r="42" spans="2:6" x14ac:dyDescent="0.3">
      <c r="B42" s="29" t="s">
        <v>75</v>
      </c>
      <c r="C42" s="30" t="s">
        <v>27</v>
      </c>
      <c r="D42" s="6">
        <v>6811500</v>
      </c>
      <c r="F42"/>
    </row>
    <row r="43" spans="2:6" x14ac:dyDescent="0.3">
      <c r="B43" s="29" t="s">
        <v>76</v>
      </c>
      <c r="C43" s="30" t="s">
        <v>27</v>
      </c>
      <c r="D43" s="6">
        <v>6247257</v>
      </c>
      <c r="F43"/>
    </row>
    <row r="44" spans="2:6" x14ac:dyDescent="0.3">
      <c r="B44" s="29" t="s">
        <v>77</v>
      </c>
      <c r="C44" s="30" t="s">
        <v>27</v>
      </c>
      <c r="D44" s="6">
        <v>6345160</v>
      </c>
      <c r="F44"/>
    </row>
    <row r="45" spans="2:6" x14ac:dyDescent="0.3">
      <c r="B45" s="29" t="s">
        <v>78</v>
      </c>
      <c r="C45" s="30" t="s">
        <v>27</v>
      </c>
      <c r="D45" s="6">
        <v>6445606</v>
      </c>
      <c r="F45"/>
    </row>
    <row r="46" spans="2:6" x14ac:dyDescent="0.3">
      <c r="B46" s="29" t="s">
        <v>79</v>
      </c>
      <c r="C46" s="30" t="s">
        <v>26</v>
      </c>
      <c r="D46" s="6">
        <v>5444538</v>
      </c>
      <c r="F46"/>
    </row>
    <row r="47" spans="2:6" x14ac:dyDescent="0.3">
      <c r="B47" s="29" t="s">
        <v>80</v>
      </c>
      <c r="C47" s="30" t="s">
        <v>26</v>
      </c>
      <c r="D47" s="6">
        <v>5433824</v>
      </c>
      <c r="F47"/>
    </row>
    <row r="48" spans="2:6" x14ac:dyDescent="0.3">
      <c r="B48" s="29" t="s">
        <v>75</v>
      </c>
      <c r="C48" s="30" t="s">
        <v>26</v>
      </c>
      <c r="D48" s="6">
        <v>5433566</v>
      </c>
      <c r="F48"/>
    </row>
    <row r="49" spans="2:6" x14ac:dyDescent="0.3">
      <c r="B49" s="29" t="s">
        <v>76</v>
      </c>
      <c r="C49" s="30" t="s">
        <v>81</v>
      </c>
      <c r="D49" s="6">
        <v>6190632</v>
      </c>
      <c r="F49"/>
    </row>
    <row r="50" spans="2:6" x14ac:dyDescent="0.3">
      <c r="B50" s="29" t="s">
        <v>77</v>
      </c>
      <c r="C50" s="30" t="s">
        <v>81</v>
      </c>
      <c r="D50" s="6">
        <v>5522499</v>
      </c>
      <c r="F50"/>
    </row>
    <row r="51" spans="2:6" x14ac:dyDescent="0.3">
      <c r="B51" s="29" t="s">
        <v>78</v>
      </c>
      <c r="C51" s="30" t="s">
        <v>81</v>
      </c>
      <c r="D51" s="6">
        <v>6869122</v>
      </c>
      <c r="F51"/>
    </row>
    <row r="52" spans="2:6" x14ac:dyDescent="0.3">
      <c r="B52" s="29" t="s">
        <v>79</v>
      </c>
      <c r="C52" s="30" t="s">
        <v>27</v>
      </c>
      <c r="D52" s="6">
        <v>6498082</v>
      </c>
      <c r="F52"/>
    </row>
    <row r="53" spans="2:6" x14ac:dyDescent="0.3">
      <c r="B53" s="29" t="s">
        <v>80</v>
      </c>
      <c r="C53" s="30" t="s">
        <v>27</v>
      </c>
      <c r="D53" s="6">
        <v>6547435</v>
      </c>
      <c r="F53"/>
    </row>
    <row r="54" spans="2:6" x14ac:dyDescent="0.3">
      <c r="B54" s="29" t="s">
        <v>75</v>
      </c>
      <c r="C54" s="30" t="s">
        <v>82</v>
      </c>
      <c r="D54" s="6">
        <v>6898521</v>
      </c>
      <c r="F54"/>
    </row>
    <row r="55" spans="2:6" x14ac:dyDescent="0.3">
      <c r="B55" s="29" t="s">
        <v>76</v>
      </c>
      <c r="C55" s="30" t="s">
        <v>82</v>
      </c>
      <c r="D55" s="6">
        <v>5255971</v>
      </c>
      <c r="F55"/>
    </row>
    <row r="56" spans="2:6" x14ac:dyDescent="0.3">
      <c r="B56" s="29" t="s">
        <v>77</v>
      </c>
      <c r="C56" s="30" t="s">
        <v>82</v>
      </c>
      <c r="D56" s="6">
        <v>6108225</v>
      </c>
      <c r="F56"/>
    </row>
    <row r="57" spans="2:6" x14ac:dyDescent="0.3">
      <c r="B57" s="29" t="s">
        <v>78</v>
      </c>
      <c r="C57" s="30" t="s">
        <v>83</v>
      </c>
      <c r="D57" s="6">
        <v>6778476</v>
      </c>
      <c r="F57"/>
    </row>
    <row r="58" spans="2:6" x14ac:dyDescent="0.3">
      <c r="B58" s="29" t="s">
        <v>79</v>
      </c>
      <c r="C58" s="30" t="s">
        <v>83</v>
      </c>
      <c r="D58" s="6">
        <v>5968902</v>
      </c>
      <c r="F58"/>
    </row>
    <row r="59" spans="2:6" x14ac:dyDescent="0.3">
      <c r="B59" s="29" t="s">
        <v>80</v>
      </c>
      <c r="C59" s="30" t="s">
        <v>83</v>
      </c>
      <c r="D59" s="6">
        <v>5904343</v>
      </c>
      <c r="F59"/>
    </row>
    <row r="60" spans="2:6" x14ac:dyDescent="0.3">
      <c r="B60" s="29" t="s">
        <v>75</v>
      </c>
      <c r="C60" s="30" t="s">
        <v>84</v>
      </c>
      <c r="D60" s="6">
        <v>6182703</v>
      </c>
      <c r="F60"/>
    </row>
    <row r="61" spans="2:6" x14ac:dyDescent="0.3">
      <c r="B61" s="29" t="s">
        <v>76</v>
      </c>
      <c r="C61" s="30" t="s">
        <v>84</v>
      </c>
      <c r="D61" s="6">
        <v>5703018</v>
      </c>
      <c r="F61"/>
    </row>
    <row r="62" spans="2:6" x14ac:dyDescent="0.3">
      <c r="B62" s="29" t="s">
        <v>77</v>
      </c>
      <c r="C62" s="30" t="s">
        <v>84</v>
      </c>
      <c r="D62" s="6">
        <v>5893340</v>
      </c>
      <c r="F62"/>
    </row>
    <row r="63" spans="2:6" x14ac:dyDescent="0.3">
      <c r="B63" s="29" t="s">
        <v>78</v>
      </c>
      <c r="C63" s="30" t="s">
        <v>85</v>
      </c>
      <c r="D63" s="6">
        <v>6481146</v>
      </c>
      <c r="F63"/>
    </row>
    <row r="64" spans="2:6" x14ac:dyDescent="0.3">
      <c r="B64" s="29" t="s">
        <v>79</v>
      </c>
      <c r="C64" s="30" t="s">
        <v>85</v>
      </c>
      <c r="D64" s="6">
        <v>6027385</v>
      </c>
      <c r="F64"/>
    </row>
    <row r="65" spans="2:6" x14ac:dyDescent="0.3">
      <c r="B65" s="29" t="s">
        <v>80</v>
      </c>
      <c r="C65" s="30" t="s">
        <v>85</v>
      </c>
      <c r="D65" s="6">
        <v>6278654</v>
      </c>
      <c r="F65"/>
    </row>
    <row r="66" spans="2:6" x14ac:dyDescent="0.3">
      <c r="B66" s="29" t="s">
        <v>75</v>
      </c>
      <c r="C66" s="30" t="s">
        <v>27</v>
      </c>
      <c r="D66" s="6">
        <v>5836860</v>
      </c>
      <c r="F66"/>
    </row>
    <row r="67" spans="2:6" x14ac:dyDescent="0.3">
      <c r="B67" s="29" t="s">
        <v>76</v>
      </c>
      <c r="C67" s="30" t="s">
        <v>27</v>
      </c>
      <c r="D67" s="6">
        <v>5376660</v>
      </c>
      <c r="F67"/>
    </row>
    <row r="68" spans="2:6" x14ac:dyDescent="0.3">
      <c r="B68" s="29" t="s">
        <v>77</v>
      </c>
      <c r="C68" s="30" t="s">
        <v>27</v>
      </c>
      <c r="D68" s="6">
        <v>6280166</v>
      </c>
      <c r="F68"/>
    </row>
    <row r="69" spans="2:6" x14ac:dyDescent="0.3">
      <c r="B69" s="29" t="s">
        <v>78</v>
      </c>
      <c r="C69" s="30" t="s">
        <v>27</v>
      </c>
      <c r="D69" s="6">
        <v>5584961</v>
      </c>
      <c r="F69"/>
    </row>
    <row r="70" spans="2:6" x14ac:dyDescent="0.3">
      <c r="B70" s="29" t="s">
        <v>79</v>
      </c>
      <c r="C70" s="30" t="s">
        <v>26</v>
      </c>
      <c r="D70" s="6">
        <v>5880208</v>
      </c>
      <c r="F70"/>
    </row>
    <row r="71" spans="2:6" x14ac:dyDescent="0.3">
      <c r="B71" s="29" t="s">
        <v>80</v>
      </c>
      <c r="C71" s="30" t="s">
        <v>26</v>
      </c>
      <c r="D71" s="6">
        <v>6419410</v>
      </c>
      <c r="F71"/>
    </row>
    <row r="72" spans="2:6" x14ac:dyDescent="0.3">
      <c r="B72" s="29" t="s">
        <v>75</v>
      </c>
      <c r="C72" s="30" t="s">
        <v>26</v>
      </c>
      <c r="D72" s="6">
        <v>6135761</v>
      </c>
      <c r="F72"/>
    </row>
    <row r="73" spans="2:6" x14ac:dyDescent="0.3">
      <c r="B73" s="29" t="s">
        <v>76</v>
      </c>
      <c r="C73" s="30" t="s">
        <v>81</v>
      </c>
      <c r="D73" s="6">
        <v>6260059</v>
      </c>
      <c r="F73"/>
    </row>
    <row r="74" spans="2:6" x14ac:dyDescent="0.3">
      <c r="B74" s="29" t="s">
        <v>77</v>
      </c>
      <c r="C74" s="30" t="s">
        <v>81</v>
      </c>
      <c r="D74" s="6">
        <v>6084895</v>
      </c>
      <c r="F74"/>
    </row>
    <row r="75" spans="2:6" x14ac:dyDescent="0.3">
      <c r="B75" s="29" t="s">
        <v>78</v>
      </c>
      <c r="C75" s="30" t="s">
        <v>81</v>
      </c>
      <c r="D75" s="6">
        <v>6449037</v>
      </c>
      <c r="F75"/>
    </row>
    <row r="76" spans="2:6" x14ac:dyDescent="0.3">
      <c r="B76" s="29" t="s">
        <v>79</v>
      </c>
      <c r="C76" s="30" t="s">
        <v>27</v>
      </c>
      <c r="D76" s="6">
        <v>6559218</v>
      </c>
      <c r="F76"/>
    </row>
    <row r="77" spans="2:6" x14ac:dyDescent="0.3">
      <c r="B77" s="29" t="s">
        <v>80</v>
      </c>
      <c r="C77" s="30" t="s">
        <v>27</v>
      </c>
      <c r="D77" s="6">
        <v>5673119</v>
      </c>
      <c r="F77"/>
    </row>
    <row r="78" spans="2:6" x14ac:dyDescent="0.3">
      <c r="B78" s="29" t="s">
        <v>75</v>
      </c>
      <c r="C78" s="30" t="s">
        <v>82</v>
      </c>
      <c r="D78" s="6">
        <v>5517514</v>
      </c>
      <c r="F78"/>
    </row>
    <row r="79" spans="2:6" x14ac:dyDescent="0.3">
      <c r="B79" s="29" t="s">
        <v>76</v>
      </c>
      <c r="C79" s="30" t="s">
        <v>82</v>
      </c>
      <c r="D79" s="6">
        <v>5142683</v>
      </c>
      <c r="F79"/>
    </row>
    <row r="80" spans="2:6" x14ac:dyDescent="0.3">
      <c r="B80" s="29" t="s">
        <v>77</v>
      </c>
      <c r="C80" s="30" t="s">
        <v>82</v>
      </c>
      <c r="D80" s="6">
        <v>6642221</v>
      </c>
      <c r="F80"/>
    </row>
    <row r="81" spans="2:6" x14ac:dyDescent="0.3">
      <c r="B81" s="29" t="s">
        <v>78</v>
      </c>
      <c r="C81" s="30" t="s">
        <v>83</v>
      </c>
      <c r="D81" s="6">
        <v>5627938</v>
      </c>
      <c r="F81"/>
    </row>
    <row r="82" spans="2:6" x14ac:dyDescent="0.3">
      <c r="B82" s="29" t="s">
        <v>79</v>
      </c>
      <c r="C82" s="30" t="s">
        <v>83</v>
      </c>
      <c r="D82" s="6">
        <v>6416767</v>
      </c>
      <c r="F82"/>
    </row>
    <row r="83" spans="2:6" x14ac:dyDescent="0.3">
      <c r="B83" s="29" t="s">
        <v>80</v>
      </c>
      <c r="C83" s="30" t="s">
        <v>83</v>
      </c>
      <c r="D83" s="6">
        <v>5567650</v>
      </c>
      <c r="F83"/>
    </row>
    <row r="84" spans="2:6" x14ac:dyDescent="0.3">
      <c r="B84" s="29" t="s">
        <v>75</v>
      </c>
      <c r="C84" s="30" t="s">
        <v>84</v>
      </c>
      <c r="D84" s="6">
        <v>6831187</v>
      </c>
      <c r="F84"/>
    </row>
    <row r="85" spans="2:6" x14ac:dyDescent="0.3">
      <c r="B85" s="29" t="s">
        <v>76</v>
      </c>
      <c r="C85" s="30" t="s">
        <v>84</v>
      </c>
      <c r="D85" s="6">
        <v>6640814</v>
      </c>
      <c r="F85"/>
    </row>
    <row r="86" spans="2:6" x14ac:dyDescent="0.3">
      <c r="B86" s="29" t="s">
        <v>77</v>
      </c>
      <c r="C86" s="30" t="s">
        <v>84</v>
      </c>
      <c r="D86" s="6">
        <v>6107788</v>
      </c>
      <c r="F86"/>
    </row>
    <row r="87" spans="2:6" x14ac:dyDescent="0.3">
      <c r="B87" s="29" t="s">
        <v>78</v>
      </c>
      <c r="C87" s="30" t="s">
        <v>85</v>
      </c>
      <c r="D87" s="6">
        <v>5958725</v>
      </c>
      <c r="F87"/>
    </row>
    <row r="88" spans="2:6" x14ac:dyDescent="0.3">
      <c r="B88" s="29" t="s">
        <v>79</v>
      </c>
      <c r="C88" s="30" t="s">
        <v>85</v>
      </c>
      <c r="D88" s="6">
        <v>5517598</v>
      </c>
      <c r="F88"/>
    </row>
    <row r="89" spans="2:6" x14ac:dyDescent="0.3">
      <c r="B89" s="29" t="s">
        <v>80</v>
      </c>
      <c r="C89" s="30" t="s">
        <v>85</v>
      </c>
      <c r="D89" s="6">
        <v>5392752</v>
      </c>
      <c r="F89"/>
    </row>
    <row r="90" spans="2:6" x14ac:dyDescent="0.3">
      <c r="B90" s="29" t="s">
        <v>75</v>
      </c>
      <c r="C90" s="30" t="s">
        <v>27</v>
      </c>
      <c r="D90" s="6">
        <v>5567460</v>
      </c>
      <c r="F90"/>
    </row>
    <row r="91" spans="2:6" x14ac:dyDescent="0.3">
      <c r="B91" s="29" t="s">
        <v>76</v>
      </c>
      <c r="C91" s="30" t="s">
        <v>27</v>
      </c>
      <c r="D91" s="6">
        <v>6529740</v>
      </c>
      <c r="F91"/>
    </row>
    <row r="92" spans="2:6" x14ac:dyDescent="0.3">
      <c r="B92" s="29" t="s">
        <v>77</v>
      </c>
      <c r="C92" s="30" t="s">
        <v>27</v>
      </c>
      <c r="D92" s="6">
        <v>6004479</v>
      </c>
      <c r="F92"/>
    </row>
    <row r="93" spans="2:6" x14ac:dyDescent="0.3">
      <c r="B93" s="29" t="s">
        <v>78</v>
      </c>
      <c r="C93" s="30" t="s">
        <v>27</v>
      </c>
      <c r="D93" s="6">
        <v>6219442</v>
      </c>
      <c r="F93"/>
    </row>
    <row r="94" spans="2:6" x14ac:dyDescent="0.3">
      <c r="B94" s="29" t="s">
        <v>79</v>
      </c>
      <c r="C94" s="30" t="s">
        <v>26</v>
      </c>
      <c r="D94" s="6">
        <v>6890260</v>
      </c>
      <c r="F94"/>
    </row>
    <row r="95" spans="2:6" x14ac:dyDescent="0.3">
      <c r="B95" s="29" t="s">
        <v>80</v>
      </c>
      <c r="C95" s="30" t="s">
        <v>26</v>
      </c>
      <c r="D95" s="6">
        <v>6496929</v>
      </c>
      <c r="F95"/>
    </row>
    <row r="96" spans="2:6" x14ac:dyDescent="0.3">
      <c r="B96" s="29" t="s">
        <v>75</v>
      </c>
      <c r="C96" s="30" t="s">
        <v>26</v>
      </c>
      <c r="D96" s="6">
        <v>6444532</v>
      </c>
      <c r="F96"/>
    </row>
    <row r="97" spans="2:6" x14ac:dyDescent="0.3">
      <c r="B97" s="29" t="s">
        <v>76</v>
      </c>
      <c r="C97" s="30" t="s">
        <v>81</v>
      </c>
      <c r="D97" s="6">
        <v>5959040</v>
      </c>
      <c r="F97"/>
    </row>
    <row r="98" spans="2:6" x14ac:dyDescent="0.3">
      <c r="B98" s="29" t="s">
        <v>77</v>
      </c>
      <c r="C98" s="30" t="s">
        <v>81</v>
      </c>
      <c r="D98" s="6">
        <v>6504121</v>
      </c>
      <c r="F98"/>
    </row>
    <row r="99" spans="2:6" x14ac:dyDescent="0.3">
      <c r="B99" s="29" t="s">
        <v>78</v>
      </c>
      <c r="C99" s="30" t="s">
        <v>81</v>
      </c>
      <c r="D99" s="6">
        <v>6977580</v>
      </c>
      <c r="F99"/>
    </row>
    <row r="100" spans="2:6" x14ac:dyDescent="0.3">
      <c r="B100" s="29" t="s">
        <v>79</v>
      </c>
      <c r="C100" s="30" t="s">
        <v>27</v>
      </c>
      <c r="D100" s="6">
        <v>6156897</v>
      </c>
      <c r="F100"/>
    </row>
    <row r="101" spans="2:6" x14ac:dyDescent="0.3">
      <c r="B101" s="29" t="s">
        <v>80</v>
      </c>
      <c r="C101" s="30" t="s">
        <v>27</v>
      </c>
      <c r="D101" s="6">
        <v>6157573</v>
      </c>
      <c r="F101"/>
    </row>
    <row r="102" spans="2:6" x14ac:dyDescent="0.3">
      <c r="B102" s="29" t="s">
        <v>75</v>
      </c>
      <c r="C102" s="30" t="s">
        <v>82</v>
      </c>
      <c r="D102" s="6">
        <v>6652818</v>
      </c>
      <c r="F102"/>
    </row>
    <row r="103" spans="2:6" x14ac:dyDescent="0.3">
      <c r="B103" s="29" t="s">
        <v>76</v>
      </c>
      <c r="C103" s="30" t="s">
        <v>82</v>
      </c>
      <c r="D103" s="6">
        <v>6627220</v>
      </c>
      <c r="F103"/>
    </row>
    <row r="104" spans="2:6" x14ac:dyDescent="0.3">
      <c r="B104" s="29" t="s">
        <v>77</v>
      </c>
      <c r="C104" s="30" t="s">
        <v>82</v>
      </c>
      <c r="D104" s="6">
        <v>6713394</v>
      </c>
      <c r="F104"/>
    </row>
    <row r="105" spans="2:6" x14ac:dyDescent="0.3">
      <c r="B105" s="29" t="s">
        <v>78</v>
      </c>
      <c r="C105" s="30" t="s">
        <v>83</v>
      </c>
      <c r="D105" s="6">
        <v>6806350</v>
      </c>
      <c r="F105"/>
    </row>
    <row r="106" spans="2:6" x14ac:dyDescent="0.3">
      <c r="B106" s="29" t="s">
        <v>79</v>
      </c>
      <c r="C106" s="30" t="s">
        <v>83</v>
      </c>
      <c r="D106" s="6">
        <v>6317965</v>
      </c>
      <c r="F106"/>
    </row>
    <row r="107" spans="2:6" x14ac:dyDescent="0.3">
      <c r="B107" s="29" t="s">
        <v>80</v>
      </c>
      <c r="C107" s="30" t="s">
        <v>83</v>
      </c>
      <c r="D107" s="6">
        <v>5249179</v>
      </c>
      <c r="F107"/>
    </row>
    <row r="108" spans="2:6" x14ac:dyDescent="0.3">
      <c r="B108" s="29" t="s">
        <v>75</v>
      </c>
      <c r="C108" s="30" t="s">
        <v>84</v>
      </c>
      <c r="D108" s="6">
        <v>5083902</v>
      </c>
      <c r="F108"/>
    </row>
    <row r="109" spans="2:6" x14ac:dyDescent="0.3">
      <c r="B109" s="29" t="s">
        <v>76</v>
      </c>
      <c r="C109" s="30" t="s">
        <v>84</v>
      </c>
      <c r="D109" s="6">
        <v>5867343</v>
      </c>
      <c r="F109"/>
    </row>
    <row r="110" spans="2:6" x14ac:dyDescent="0.3">
      <c r="B110" s="29" t="s">
        <v>77</v>
      </c>
      <c r="C110" s="30" t="s">
        <v>84</v>
      </c>
      <c r="D110" s="6">
        <v>5842316</v>
      </c>
      <c r="F110"/>
    </row>
    <row r="111" spans="2:6" x14ac:dyDescent="0.3">
      <c r="B111" s="29" t="s">
        <v>78</v>
      </c>
      <c r="C111" s="30" t="s">
        <v>85</v>
      </c>
      <c r="D111" s="6">
        <v>6426295</v>
      </c>
      <c r="F111"/>
    </row>
    <row r="112" spans="2:6" x14ac:dyDescent="0.3">
      <c r="B112" s="29" t="s">
        <v>79</v>
      </c>
      <c r="C112" s="30" t="s">
        <v>85</v>
      </c>
      <c r="D112" s="6">
        <v>6659498</v>
      </c>
      <c r="F112"/>
    </row>
    <row r="113" spans="2:6" x14ac:dyDescent="0.3">
      <c r="B113" s="29" t="s">
        <v>80</v>
      </c>
      <c r="C113" s="30" t="s">
        <v>85</v>
      </c>
      <c r="D113" s="6">
        <v>5875517</v>
      </c>
      <c r="F113"/>
    </row>
    <row r="114" spans="2:6" x14ac:dyDescent="0.3">
      <c r="B114" s="29" t="s">
        <v>75</v>
      </c>
      <c r="C114" s="30" t="s">
        <v>27</v>
      </c>
      <c r="D114" s="6">
        <v>6009330</v>
      </c>
      <c r="F114"/>
    </row>
    <row r="115" spans="2:6" x14ac:dyDescent="0.3">
      <c r="B115" s="29" t="s">
        <v>76</v>
      </c>
      <c r="C115" s="30" t="s">
        <v>27</v>
      </c>
      <c r="D115" s="6">
        <v>6733608</v>
      </c>
      <c r="F115"/>
    </row>
    <row r="116" spans="2:6" x14ac:dyDescent="0.3">
      <c r="B116" s="29" t="s">
        <v>77</v>
      </c>
      <c r="C116" s="30" t="s">
        <v>27</v>
      </c>
      <c r="D116" s="6">
        <v>5334460</v>
      </c>
      <c r="F116"/>
    </row>
    <row r="117" spans="2:6" x14ac:dyDescent="0.3">
      <c r="B117" s="29" t="s">
        <v>78</v>
      </c>
      <c r="C117" s="30" t="s">
        <v>27</v>
      </c>
      <c r="D117" s="6">
        <v>6327484</v>
      </c>
      <c r="F117"/>
    </row>
    <row r="118" spans="2:6" x14ac:dyDescent="0.3">
      <c r="B118" s="29" t="s">
        <v>79</v>
      </c>
      <c r="C118" s="30" t="s">
        <v>26</v>
      </c>
      <c r="D118" s="6">
        <v>5416402</v>
      </c>
      <c r="F118"/>
    </row>
    <row r="119" spans="2:6" x14ac:dyDescent="0.3">
      <c r="B119" s="29" t="s">
        <v>80</v>
      </c>
      <c r="C119" s="30" t="s">
        <v>26</v>
      </c>
      <c r="D119" s="6">
        <v>6270332</v>
      </c>
      <c r="F119"/>
    </row>
    <row r="120" spans="2:6" x14ac:dyDescent="0.3">
      <c r="B120" s="29" t="s">
        <v>75</v>
      </c>
      <c r="C120" s="30" t="s">
        <v>26</v>
      </c>
      <c r="D120" s="6">
        <v>6552674</v>
      </c>
      <c r="F120"/>
    </row>
    <row r="121" spans="2:6" x14ac:dyDescent="0.3">
      <c r="B121" s="29" t="s">
        <v>76</v>
      </c>
      <c r="C121" s="30" t="s">
        <v>81</v>
      </c>
      <c r="D121" s="6">
        <v>5734370</v>
      </c>
      <c r="F121"/>
    </row>
    <row r="122" spans="2:6" x14ac:dyDescent="0.3">
      <c r="B122" s="29" t="s">
        <v>77</v>
      </c>
      <c r="C122" s="30" t="s">
        <v>81</v>
      </c>
      <c r="D122" s="6">
        <v>6519137</v>
      </c>
      <c r="F122"/>
    </row>
    <row r="123" spans="2:6" x14ac:dyDescent="0.3">
      <c r="B123" s="29" t="s">
        <v>78</v>
      </c>
      <c r="C123" s="30" t="s">
        <v>81</v>
      </c>
      <c r="D123" s="6">
        <v>6121226</v>
      </c>
      <c r="F123"/>
    </row>
    <row r="124" spans="2:6" x14ac:dyDescent="0.3">
      <c r="B124" s="29" t="s">
        <v>79</v>
      </c>
      <c r="C124" s="30" t="s">
        <v>27</v>
      </c>
      <c r="D124" s="6">
        <v>6785341</v>
      </c>
      <c r="F124"/>
    </row>
    <row r="125" spans="2:6" x14ac:dyDescent="0.3">
      <c r="B125" s="29" t="s">
        <v>80</v>
      </c>
      <c r="C125" s="30" t="s">
        <v>27</v>
      </c>
      <c r="D125" s="6">
        <v>5060189</v>
      </c>
      <c r="F125"/>
    </row>
    <row r="126" spans="2:6" x14ac:dyDescent="0.3">
      <c r="B126" s="29" t="s">
        <v>75</v>
      </c>
      <c r="C126" s="30" t="s">
        <v>82</v>
      </c>
      <c r="D126" s="6">
        <v>6049319</v>
      </c>
      <c r="F126"/>
    </row>
    <row r="127" spans="2:6" x14ac:dyDescent="0.3">
      <c r="B127" s="29" t="s">
        <v>76</v>
      </c>
      <c r="C127" s="30" t="s">
        <v>82</v>
      </c>
      <c r="D127" s="6">
        <v>5570993</v>
      </c>
      <c r="F127"/>
    </row>
    <row r="128" spans="2:6" x14ac:dyDescent="0.3">
      <c r="B128" s="29" t="s">
        <v>77</v>
      </c>
      <c r="C128" s="30" t="s">
        <v>82</v>
      </c>
      <c r="D128" s="6">
        <v>6250691</v>
      </c>
      <c r="F128"/>
    </row>
    <row r="129" spans="2:6" x14ac:dyDescent="0.3">
      <c r="B129" s="29" t="s">
        <v>78</v>
      </c>
      <c r="C129" s="30" t="s">
        <v>83</v>
      </c>
      <c r="D129" s="6">
        <v>5404867</v>
      </c>
      <c r="F129"/>
    </row>
    <row r="130" spans="2:6" x14ac:dyDescent="0.3">
      <c r="B130" s="29" t="s">
        <v>79</v>
      </c>
      <c r="C130" s="30" t="s">
        <v>83</v>
      </c>
      <c r="D130" s="6">
        <v>6651190</v>
      </c>
      <c r="F130"/>
    </row>
    <row r="131" spans="2:6" x14ac:dyDescent="0.3">
      <c r="B131" s="29" t="s">
        <v>80</v>
      </c>
      <c r="C131" s="30" t="s">
        <v>83</v>
      </c>
      <c r="D131" s="6">
        <v>5808494</v>
      </c>
      <c r="F131"/>
    </row>
    <row r="132" spans="2:6" x14ac:dyDescent="0.3">
      <c r="B132" s="29" t="s">
        <v>75</v>
      </c>
      <c r="C132" s="30" t="s">
        <v>84</v>
      </c>
      <c r="D132" s="6">
        <v>6256945</v>
      </c>
      <c r="F132"/>
    </row>
    <row r="133" spans="2:6" x14ac:dyDescent="0.3">
      <c r="B133" s="29" t="s">
        <v>76</v>
      </c>
      <c r="C133" s="30" t="s">
        <v>84</v>
      </c>
      <c r="D133" s="6">
        <v>5087917</v>
      </c>
      <c r="F133"/>
    </row>
    <row r="134" spans="2:6" x14ac:dyDescent="0.3">
      <c r="B134" s="29" t="s">
        <v>77</v>
      </c>
      <c r="C134" s="30" t="s">
        <v>84</v>
      </c>
      <c r="D134" s="6">
        <v>6087137</v>
      </c>
      <c r="F134"/>
    </row>
    <row r="135" spans="2:6" x14ac:dyDescent="0.3">
      <c r="B135" s="29" t="s">
        <v>78</v>
      </c>
      <c r="C135" s="30" t="s">
        <v>85</v>
      </c>
      <c r="D135" s="6">
        <v>5611034</v>
      </c>
      <c r="F135"/>
    </row>
    <row r="136" spans="2:6" x14ac:dyDescent="0.3">
      <c r="B136" s="29" t="s">
        <v>79</v>
      </c>
      <c r="C136" s="30" t="s">
        <v>85</v>
      </c>
      <c r="D136" s="6">
        <v>6730209</v>
      </c>
      <c r="F136"/>
    </row>
    <row r="137" spans="2:6" x14ac:dyDescent="0.3">
      <c r="B137" s="29" t="s">
        <v>80</v>
      </c>
      <c r="C137" s="30" t="s">
        <v>85</v>
      </c>
      <c r="D137" s="6">
        <v>5006124</v>
      </c>
      <c r="F137"/>
    </row>
    <row r="138" spans="2:6" x14ac:dyDescent="0.3">
      <c r="B138" s="29" t="s">
        <v>75</v>
      </c>
      <c r="C138" s="30" t="s">
        <v>27</v>
      </c>
      <c r="D138" s="6">
        <v>6454819</v>
      </c>
      <c r="F138"/>
    </row>
    <row r="139" spans="2:6" x14ac:dyDescent="0.3">
      <c r="B139" s="29" t="s">
        <v>76</v>
      </c>
      <c r="C139" s="30" t="s">
        <v>27</v>
      </c>
      <c r="D139" s="6">
        <v>6863097</v>
      </c>
      <c r="F139"/>
    </row>
    <row r="140" spans="2:6" x14ac:dyDescent="0.3">
      <c r="B140" s="29" t="s">
        <v>77</v>
      </c>
      <c r="C140" s="30" t="s">
        <v>27</v>
      </c>
      <c r="D140" s="6">
        <v>5034398</v>
      </c>
      <c r="F140"/>
    </row>
    <row r="141" spans="2:6" x14ac:dyDescent="0.3">
      <c r="B141" s="29" t="s">
        <v>78</v>
      </c>
      <c r="C141" s="30" t="s">
        <v>27</v>
      </c>
      <c r="D141" s="6">
        <v>6081236</v>
      </c>
      <c r="F141"/>
    </row>
    <row r="142" spans="2:6" x14ac:dyDescent="0.3">
      <c r="B142" s="29" t="s">
        <v>79</v>
      </c>
      <c r="C142" s="30" t="s">
        <v>26</v>
      </c>
      <c r="D142" s="6">
        <v>5030501</v>
      </c>
      <c r="F142"/>
    </row>
    <row r="143" spans="2:6" x14ac:dyDescent="0.3">
      <c r="B143" s="29" t="s">
        <v>80</v>
      </c>
      <c r="C143" s="30" t="s">
        <v>26</v>
      </c>
      <c r="D143" s="6">
        <v>6097206</v>
      </c>
      <c r="F143"/>
    </row>
    <row r="144" spans="2:6" x14ac:dyDescent="0.3">
      <c r="B144" s="29" t="s">
        <v>75</v>
      </c>
      <c r="C144" s="30" t="s">
        <v>26</v>
      </c>
      <c r="D144" s="6">
        <v>5983209</v>
      </c>
      <c r="F144"/>
    </row>
    <row r="145" spans="2:6" x14ac:dyDescent="0.3">
      <c r="B145" s="29" t="s">
        <v>76</v>
      </c>
      <c r="C145" s="30" t="s">
        <v>81</v>
      </c>
      <c r="D145" s="6">
        <v>5847702</v>
      </c>
      <c r="F145"/>
    </row>
    <row r="146" spans="2:6" x14ac:dyDescent="0.3">
      <c r="B146" s="29" t="s">
        <v>77</v>
      </c>
      <c r="C146" s="30" t="s">
        <v>81</v>
      </c>
      <c r="D146" s="6">
        <v>5789140</v>
      </c>
      <c r="F146"/>
    </row>
    <row r="147" spans="2:6" x14ac:dyDescent="0.3">
      <c r="B147" s="29" t="s">
        <v>78</v>
      </c>
      <c r="C147" s="30" t="s">
        <v>81</v>
      </c>
      <c r="D147" s="6">
        <v>6074014</v>
      </c>
      <c r="F147"/>
    </row>
    <row r="148" spans="2:6" x14ac:dyDescent="0.3">
      <c r="B148" s="29" t="s">
        <v>79</v>
      </c>
      <c r="C148" s="30" t="s">
        <v>27</v>
      </c>
      <c r="D148" s="6">
        <v>5795806</v>
      </c>
      <c r="F148"/>
    </row>
    <row r="149" spans="2:6" x14ac:dyDescent="0.3">
      <c r="B149" s="29" t="s">
        <v>80</v>
      </c>
      <c r="C149" s="30" t="s">
        <v>27</v>
      </c>
      <c r="D149" s="6">
        <v>6171928</v>
      </c>
      <c r="F149"/>
    </row>
    <row r="150" spans="2:6" x14ac:dyDescent="0.3">
      <c r="B150" s="29" t="s">
        <v>75</v>
      </c>
      <c r="C150" s="30" t="s">
        <v>82</v>
      </c>
      <c r="D150" s="6">
        <v>5587119</v>
      </c>
      <c r="F150"/>
    </row>
    <row r="151" spans="2:6" x14ac:dyDescent="0.3">
      <c r="B151" s="29" t="s">
        <v>76</v>
      </c>
      <c r="C151" s="30" t="s">
        <v>82</v>
      </c>
      <c r="D151" s="6">
        <v>5028791</v>
      </c>
      <c r="F151"/>
    </row>
    <row r="152" spans="2:6" x14ac:dyDescent="0.3">
      <c r="B152" s="29" t="s">
        <v>77</v>
      </c>
      <c r="C152" s="30" t="s">
        <v>82</v>
      </c>
      <c r="D152" s="6">
        <v>5868840</v>
      </c>
      <c r="F152"/>
    </row>
    <row r="153" spans="2:6" x14ac:dyDescent="0.3">
      <c r="B153" s="29" t="s">
        <v>78</v>
      </c>
      <c r="C153" s="30" t="s">
        <v>83</v>
      </c>
      <c r="D153" s="6">
        <v>5150899</v>
      </c>
      <c r="F153"/>
    </row>
    <row r="154" spans="2:6" x14ac:dyDescent="0.3">
      <c r="B154" s="29" t="s">
        <v>79</v>
      </c>
      <c r="C154" s="30" t="s">
        <v>83</v>
      </c>
      <c r="D154" s="6">
        <v>5975733</v>
      </c>
      <c r="F154"/>
    </row>
    <row r="155" spans="2:6" x14ac:dyDescent="0.3">
      <c r="B155" s="29" t="s">
        <v>80</v>
      </c>
      <c r="C155" s="30" t="s">
        <v>83</v>
      </c>
      <c r="D155" s="6">
        <v>6532281</v>
      </c>
      <c r="F155"/>
    </row>
    <row r="156" spans="2:6" x14ac:dyDescent="0.3">
      <c r="B156" s="29" t="s">
        <v>75</v>
      </c>
      <c r="C156" s="30" t="s">
        <v>84</v>
      </c>
      <c r="D156" s="6">
        <v>6201713</v>
      </c>
      <c r="F156"/>
    </row>
    <row r="157" spans="2:6" x14ac:dyDescent="0.3">
      <c r="B157" s="29" t="s">
        <v>76</v>
      </c>
      <c r="C157" s="30" t="s">
        <v>84</v>
      </c>
      <c r="D157" s="6">
        <v>6819180</v>
      </c>
      <c r="F157"/>
    </row>
    <row r="158" spans="2:6" x14ac:dyDescent="0.3">
      <c r="B158" s="29" t="s">
        <v>77</v>
      </c>
      <c r="C158" s="30" t="s">
        <v>84</v>
      </c>
      <c r="D158" s="6">
        <v>5630426</v>
      </c>
      <c r="F158"/>
    </row>
    <row r="159" spans="2:6" x14ac:dyDescent="0.3">
      <c r="B159" s="29" t="s">
        <v>78</v>
      </c>
      <c r="C159" s="30" t="s">
        <v>85</v>
      </c>
      <c r="D159" s="6">
        <v>5022001</v>
      </c>
      <c r="F159"/>
    </row>
    <row r="160" spans="2:6" x14ac:dyDescent="0.3">
      <c r="B160" s="29" t="s">
        <v>79</v>
      </c>
      <c r="C160" s="30" t="s">
        <v>85</v>
      </c>
      <c r="D160" s="6">
        <v>5292468</v>
      </c>
      <c r="F160"/>
    </row>
    <row r="161" spans="2:6" x14ac:dyDescent="0.3">
      <c r="B161" s="29" t="s">
        <v>80</v>
      </c>
      <c r="C161" s="30" t="s">
        <v>26</v>
      </c>
      <c r="D161" s="6">
        <v>5127591</v>
      </c>
      <c r="F161"/>
    </row>
  </sheetData>
  <sheetProtection algorithmName="SHA-512" hashValue="dpKdtPBtXnWkyGj5mFrOAmrOff7u6wRcu0uphVE7BZWI+ARL8rYTRZSRnU1tNLN9gmrY+Js2PVZvHiG5TYF+Kw==" saltValue="eODtcPf2l72sjIyFyhVuHA==" spinCount="100000" sheet="1" formatCells="0" formatColumns="0" formatRows="0" insertColumns="0" insertRows="0" insertHyperlinks="0" deleteColumns="0" deleteRows="0" sort="0" autoFilter="0" pivotTables="0"/>
  <mergeCells count="4">
    <mergeCell ref="A2:D6"/>
    <mergeCell ref="E2:N6"/>
    <mergeCell ref="H10:I12"/>
    <mergeCell ref="J10:K12"/>
  </mergeCells>
  <conditionalFormatting sqref="J19:J25">
    <cfRule type="expression" dxfId="5" priority="2">
      <formula>$G19=""</formula>
    </cfRule>
    <cfRule type="cellIs" dxfId="4" priority="5" operator="equal">
      <formula>"✘"</formula>
    </cfRule>
    <cfRule type="cellIs" dxfId="3" priority="6" operator="equal">
      <formula>"✔"</formula>
    </cfRule>
  </conditionalFormatting>
  <conditionalFormatting sqref="K19:K25">
    <cfRule type="expression" dxfId="2" priority="1">
      <formula>$H19=""</formula>
    </cfRule>
    <cfRule type="cellIs" dxfId="1" priority="3" operator="equal">
      <formula>"✘"</formula>
    </cfRule>
    <cfRule type="cellIs" dxfId="0" priority="4" operator="equal">
      <formula>"✔"</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INICIO</vt:lpstr>
      <vt:lpstr>SI (Simple)</vt:lpstr>
      <vt:lpstr>SI Condicional Y</vt:lpstr>
      <vt:lpstr>Sumas y Cuentas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Gustavo</cp:lastModifiedBy>
  <dcterms:created xsi:type="dcterms:W3CDTF">2021-01-02T14:20:35Z</dcterms:created>
  <dcterms:modified xsi:type="dcterms:W3CDTF">2021-12-11T01:09:33Z</dcterms:modified>
</cp:coreProperties>
</file>