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hidePivotFieldList="1" defaultThemeVersion="166925"/>
  <mc:AlternateContent xmlns:mc="http://schemas.openxmlformats.org/markup-compatibility/2006">
    <mc:Choice Requires="x15">
      <x15ac:absPath xmlns:x15ac="http://schemas.microsoft.com/office/spreadsheetml/2010/11/ac" url="C:\Users\genez\Downloads\"/>
    </mc:Choice>
  </mc:AlternateContent>
  <xr:revisionPtr revIDLastSave="0" documentId="13_ncr:1_{BED3C16F-89F9-484B-B898-688D6B2C91A2}" xr6:coauthVersionLast="47" xr6:coauthVersionMax="47" xr10:uidLastSave="{00000000-0000-0000-0000-000000000000}"/>
  <bookViews>
    <workbookView xWindow="-108" yWindow="-108" windowWidth="23256" windowHeight="12720" activeTab="2" xr2:uid="{A391DF94-4A44-46CC-AA32-A11D934339E9}"/>
  </bookViews>
  <sheets>
    <sheet name="Hoja1" sheetId="30" r:id="rId1"/>
    <sheet name="SOLUCIÓN" sheetId="27" state="hidden" r:id="rId2"/>
    <sheet name="EJERCICIO" sheetId="29" r:id="rId3"/>
  </sheets>
  <definedNames>
    <definedName name="DIEZ_M">#REF!</definedName>
    <definedName name="DIEZ_MI">#REF!</definedName>
    <definedName name="Meta_trimestral">#REF!</definedName>
    <definedName name="NUEVE_M">#REF!</definedName>
    <definedName name="NUEVE_MI">#REF!</definedName>
    <definedName name="OCHO_M">#REF!</definedName>
    <definedName name="OCHO_MI">#REF!</definedName>
    <definedName name="OCHO_Millon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8" i="27" l="1"/>
  <c r="D18" i="27" s="1"/>
  <c r="E18" i="27" s="1"/>
  <c r="G18" i="27" s="1"/>
  <c r="H18" i="27" s="1"/>
  <c r="C19" i="27"/>
  <c r="D19" i="27" s="1"/>
  <c r="E19" i="27" s="1"/>
  <c r="G19" i="27" s="1"/>
  <c r="H19" i="27" s="1"/>
  <c r="C20" i="27"/>
  <c r="D20" i="27" s="1"/>
  <c r="E20" i="27" s="1"/>
  <c r="G20" i="27" s="1"/>
  <c r="H20" i="27" s="1"/>
  <c r="C21" i="27"/>
  <c r="D21" i="27" s="1"/>
  <c r="E21" i="27" s="1"/>
  <c r="G21" i="27" s="1"/>
  <c r="H21" i="27" s="1"/>
  <c r="C22" i="27"/>
  <c r="D22" i="27" s="1"/>
  <c r="E22" i="27" s="1"/>
  <c r="C23" i="27"/>
  <c r="D23" i="27" s="1"/>
  <c r="E23" i="27" s="1"/>
  <c r="C24" i="27"/>
  <c r="D24" i="27" s="1"/>
  <c r="E24" i="27" s="1"/>
  <c r="F24" i="27" s="1"/>
  <c r="C25" i="27"/>
  <c r="D25" i="27" s="1"/>
  <c r="E25" i="27" s="1"/>
  <c r="G25" i="27" s="1"/>
  <c r="H25" i="27" s="1"/>
  <c r="I25" i="27" s="1"/>
  <c r="C26" i="27"/>
  <c r="D26" i="27" s="1"/>
  <c r="E26" i="27" s="1"/>
  <c r="C27" i="27"/>
  <c r="D27" i="27" s="1"/>
  <c r="E27" i="27" s="1"/>
  <c r="G27" i="27" s="1"/>
  <c r="H27" i="27" s="1"/>
  <c r="C28" i="27"/>
  <c r="D28" i="27" s="1"/>
  <c r="E28" i="27" s="1"/>
  <c r="C29" i="27"/>
  <c r="D29" i="27" s="1"/>
  <c r="E29" i="27" s="1"/>
  <c r="G29" i="27" s="1"/>
  <c r="H29" i="27" s="1"/>
  <c r="C30" i="27"/>
  <c r="D30" i="27" s="1"/>
  <c r="E30" i="27" s="1"/>
  <c r="G30" i="27" s="1"/>
  <c r="H30" i="27" s="1"/>
  <c r="C31" i="27"/>
  <c r="D31" i="27" s="1"/>
  <c r="E31" i="27" s="1"/>
  <c r="C32" i="27"/>
  <c r="D32" i="27" s="1"/>
  <c r="E32" i="27" s="1"/>
  <c r="G32" i="27" s="1"/>
  <c r="H32" i="27" s="1"/>
  <c r="C33" i="27"/>
  <c r="D33" i="27" s="1"/>
  <c r="E33" i="27" s="1"/>
  <c r="C34" i="27"/>
  <c r="D34" i="27" s="1"/>
  <c r="E34" i="27" s="1"/>
  <c r="G34" i="27" s="1"/>
  <c r="H34" i="27" s="1"/>
  <c r="C35" i="27"/>
  <c r="D35" i="27" s="1"/>
  <c r="E35" i="27" s="1"/>
  <c r="G35" i="27" s="1"/>
  <c r="H35" i="27" s="1"/>
  <c r="C36" i="27"/>
  <c r="D36" i="27" s="1"/>
  <c r="E36" i="27" s="1"/>
  <c r="G36" i="27" s="1"/>
  <c r="H36" i="27" s="1"/>
  <c r="C17" i="27"/>
  <c r="D17" i="27" s="1"/>
  <c r="E17" i="27" s="1"/>
  <c r="G17" i="27" s="1"/>
  <c r="H17" i="27" s="1"/>
  <c r="K25" i="29" l="1"/>
  <c r="K34" i="29"/>
  <c r="K17" i="29"/>
  <c r="K26" i="29"/>
  <c r="K33" i="29"/>
  <c r="K18" i="29"/>
  <c r="K19" i="29"/>
  <c r="K27" i="29"/>
  <c r="K35" i="29"/>
  <c r="K22" i="29"/>
  <c r="K30" i="29"/>
  <c r="I30" i="27"/>
  <c r="I17" i="27"/>
  <c r="I29" i="27"/>
  <c r="I21" i="27"/>
  <c r="I36" i="27"/>
  <c r="I20" i="27"/>
  <c r="I19" i="27"/>
  <c r="I34" i="27"/>
  <c r="I18" i="27"/>
  <c r="I32" i="27"/>
  <c r="I27" i="27"/>
  <c r="I35" i="27"/>
  <c r="G33" i="27"/>
  <c r="H33" i="27" s="1"/>
  <c r="G31" i="27"/>
  <c r="H31" i="27" s="1"/>
  <c r="F28" i="27"/>
  <c r="G28" i="27"/>
  <c r="H28" i="27" s="1"/>
  <c r="G26" i="27"/>
  <c r="H26" i="27" s="1"/>
  <c r="G24" i="27"/>
  <c r="H24" i="27" s="1"/>
  <c r="G23" i="27"/>
  <c r="H23" i="27" s="1"/>
  <c r="G22" i="27"/>
  <c r="H22" i="27" s="1"/>
  <c r="F17" i="27"/>
  <c r="J17" i="27" s="1"/>
  <c r="K17" i="27" s="1"/>
  <c r="F32" i="27"/>
  <c r="J32" i="27" s="1"/>
  <c r="K32" i="27" s="1"/>
  <c r="F36" i="27"/>
  <c r="J36" i="27" s="1"/>
  <c r="K36" i="27" s="1"/>
  <c r="F35" i="27"/>
  <c r="J35" i="27" s="1"/>
  <c r="K35" i="27" s="1"/>
  <c r="F27" i="27"/>
  <c r="J27" i="27" s="1"/>
  <c r="K27" i="27" s="1"/>
  <c r="F19" i="27"/>
  <c r="J19" i="27" s="1"/>
  <c r="K19" i="27" s="1"/>
  <c r="F33" i="27"/>
  <c r="F25" i="27"/>
  <c r="J25" i="27" s="1"/>
  <c r="K25" i="27" s="1"/>
  <c r="F31" i="27"/>
  <c r="F23" i="27"/>
  <c r="F29" i="27"/>
  <c r="J29" i="27" s="1"/>
  <c r="K29" i="27" s="1"/>
  <c r="F21" i="27"/>
  <c r="J21" i="27" s="1"/>
  <c r="K21" i="27" s="1"/>
  <c r="F30" i="27"/>
  <c r="J30" i="27" s="1"/>
  <c r="K30" i="27" s="1"/>
  <c r="F22" i="27"/>
  <c r="F20" i="27"/>
  <c r="J20" i="27" s="1"/>
  <c r="K20" i="27" s="1"/>
  <c r="F34" i="27"/>
  <c r="J34" i="27" s="1"/>
  <c r="K34" i="27" s="1"/>
  <c r="F26" i="27"/>
  <c r="F18" i="27"/>
  <c r="J18" i="27" s="1"/>
  <c r="K18" i="27" s="1"/>
  <c r="M17" i="29" l="1"/>
  <c r="E11" i="29" s="1"/>
  <c r="K36" i="29"/>
  <c r="K21" i="29"/>
  <c r="K24" i="29"/>
  <c r="K28" i="29"/>
  <c r="K20" i="29"/>
  <c r="K29" i="29"/>
  <c r="K31" i="29"/>
  <c r="K23" i="29"/>
  <c r="K32" i="29"/>
  <c r="I23" i="27"/>
  <c r="J23" i="27"/>
  <c r="K23" i="27" s="1"/>
  <c r="J24" i="27"/>
  <c r="K24" i="27" s="1"/>
  <c r="I24" i="27"/>
  <c r="J26" i="27"/>
  <c r="K26" i="27" s="1"/>
  <c r="I26" i="27"/>
  <c r="J28" i="27"/>
  <c r="K28" i="27" s="1"/>
  <c r="I28" i="27"/>
  <c r="I31" i="27"/>
  <c r="J31" i="27"/>
  <c r="K31" i="27" s="1"/>
  <c r="I33" i="27"/>
  <c r="J33" i="27"/>
  <c r="K33" i="27" s="1"/>
  <c r="I22" i="27"/>
  <c r="J22" i="27"/>
  <c r="K22" i="27" s="1"/>
</calcChain>
</file>

<file path=xl/sharedStrings.xml><?xml version="1.0" encoding="utf-8"?>
<sst xmlns="http://schemas.openxmlformats.org/spreadsheetml/2006/main" count="112" uniqueCount="60">
  <si>
    <t>FUNCIONES DE TEXTO</t>
  </si>
  <si>
    <t>Nombres</t>
  </si>
  <si>
    <t>EXTRAE EL CÓDIGO</t>
  </si>
  <si>
    <t>EXTRAE EL PRODUCTO</t>
  </si>
  <si>
    <t>ELIMINA LOS  ESPACIOS</t>
  </si>
  <si>
    <t>CONCATENA EL PRODUCTO Y EL CODIGO ENTRE COMAS</t>
  </si>
  <si>
    <t>CAMBIA COOD POR COD</t>
  </si>
  <si>
    <t>MAYUSCULAS</t>
  </si>
  <si>
    <t>COOD/101-1   SL    Lenovo Laptop IP 5</t>
  </si>
  <si>
    <t>COOD/109-1   ASU    Lenovo IdeaPad</t>
  </si>
  <si>
    <t xml:space="preserve">      COOD/103-15    PJC    ASUS Laptops Laptop Vivobook</t>
  </si>
  <si>
    <t>COOD/102-2    ASU    Acer Premium Aspire 5 A515</t>
  </si>
  <si>
    <t xml:space="preserve">     COOD/101-1    SL    Acer Aspire 5 Slim Laptop</t>
  </si>
  <si>
    <t xml:space="preserve">   COOD/102-2    PJC    Acer Laptop Aspire 5</t>
  </si>
  <si>
    <t>COOD/102-2   SL    Acer Predator M-Utility </t>
  </si>
  <si>
    <t>COOD/101-2    SL    Dell Latitude 5480 Business Laptop</t>
  </si>
  <si>
    <t xml:space="preserve">        COOD/101-8    ASU    Dell Latitude 7290</t>
  </si>
  <si>
    <t>COOD/101-1    PJC    ASUS VivoBook 15 </t>
  </si>
  <si>
    <t>COOD/108-1    FDO    Lenovo Laptop IP 3</t>
  </si>
  <si>
    <t xml:space="preserve">         COOD/107-9    FDO    Apple MacBook Air</t>
  </si>
  <si>
    <t xml:space="preserve">     COOD/105-7    SL    Apple MacBook Pro</t>
  </si>
  <si>
    <t xml:space="preserve">    COOD/106-8    ASU    Apple Macbook Air 2020</t>
  </si>
  <si>
    <t>COOD/122-2   ASU    Razer Blade 15 Base Gaming Laptop 2021</t>
  </si>
  <si>
    <t>COOD/117-1    FDO    Dell Latitude 5480 </t>
  </si>
  <si>
    <t>COOD/102-2    PJC    Alienware AAW17R4-7002SLV</t>
  </si>
  <si>
    <t xml:space="preserve">       COOD/101-1    SL    Asus Laptop L203MA-DS04 VivoBook L203MA</t>
  </si>
  <si>
    <t>ELIMINA LOS ESPACIOS</t>
  </si>
  <si>
    <t>EXTRAE LA MARCA</t>
  </si>
  <si>
    <t xml:space="preserve">    COOD/101-1    ENC    ASUS Laptops Laptop Vivobook</t>
  </si>
  <si>
    <t>COOD/105-1    ENC    HP Stream 14″ HD Laptop,</t>
  </si>
  <si>
    <t xml:space="preserve">APPLE MACBOOK PRO , COD/105-7 </t>
  </si>
  <si>
    <t xml:space="preserve">APPLE MACBOOK AIR 2020 , COD/106-8 </t>
  </si>
  <si>
    <t xml:space="preserve">APPLE MACBOOK AIR , COD/107-9 </t>
  </si>
  <si>
    <t xml:space="preserve">LENOVO LAPTOP IP 3 , COD/108-1 </t>
  </si>
  <si>
    <t xml:space="preserve">LENOVO IDEAPAD , COD/109-1 </t>
  </si>
  <si>
    <t xml:space="preserve">LENOVO LAPTOP IP 5 , COD/101-1 </t>
  </si>
  <si>
    <t xml:space="preserve">ASUS LAPTOP L203MA-DS04 VIVOBOOK L203MA , COD/101-1 </t>
  </si>
  <si>
    <t xml:space="preserve">ASUS VIVOBOOK 15  , COD/101-1 </t>
  </si>
  <si>
    <t>ASUS LAPTOPS LAPTOP VIVOBOOK , COD/103-15</t>
  </si>
  <si>
    <t xml:space="preserve">ASUS LAPTOPS LAPTOP VIVOBOOK , COD/101-1 </t>
  </si>
  <si>
    <t xml:space="preserve">HP STREAM 14″ HD LAPTOP, , COD/105-1 </t>
  </si>
  <si>
    <t xml:space="preserve">DELL LATITUDE 7290 , COD/101-8 </t>
  </si>
  <si>
    <t xml:space="preserve">DELL LATITUDE 5480  , COD/117-1 </t>
  </si>
  <si>
    <t xml:space="preserve">DELL LATITUDE 5480 BUSINESS LAPTOP , COD/101-2 </t>
  </si>
  <si>
    <t xml:space="preserve">ACER ASPIRE 5 SLIM LAPTOP , COD/101-1 </t>
  </si>
  <si>
    <t xml:space="preserve">ACER PREDATOR M-UTILITY  , COD/102-2 </t>
  </si>
  <si>
    <t xml:space="preserve">ACER PREMIUM ASPIRE 5 A515 , COD/102-2 </t>
  </si>
  <si>
    <t xml:space="preserve">ACER LAPTOP ASPIRE 5 , COD/102-2 </t>
  </si>
  <si>
    <t xml:space="preserve">ALIENWARE AAW17R4-7002SLV , COD/102-2 </t>
  </si>
  <si>
    <t xml:space="preserve">RAZER BLADE 15 BASE GAMING LAPTOP 2021 , COD/122-2 </t>
  </si>
  <si>
    <t>Este caso fue bastante particular, en algunas columnas, dentro de las mismas tuvimos que ir variando las fórmulas.
¿Conseguiste llegar al resultado? Fíjate como varia la fórmula en las celdas de la columna I</t>
  </si>
  <si>
    <t>COOD/105-7 SL Apple MacBook Pro</t>
  </si>
  <si>
    <t>COOD/105-7 SL APPLE MACBOOK PRO</t>
  </si>
  <si>
    <t>COD/105-7 SL APPLE MACBOOK PRO</t>
  </si>
  <si>
    <t xml:space="preserve">COD/105-7 </t>
  </si>
  <si>
    <t>APPLE MACBOOK PRO</t>
  </si>
  <si>
    <t>APPLE</t>
  </si>
  <si>
    <t>Puntos Logrados</t>
  </si>
  <si>
    <t>¡Bienvenido!</t>
  </si>
  <si>
    <t>EXCEL AVANZADO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</si>
</sst>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Montserrat"/>
      <family val="2"/>
    </font>
    <font>
      <b/>
      <sz val="36"/>
      <color theme="0"/>
      <name val="Montserrat"/>
      <family val="3"/>
    </font>
    <font>
      <b/>
      <sz val="11"/>
      <color theme="0"/>
      <name val="Calibri"/>
      <family val="2"/>
      <scheme val="minor"/>
    </font>
    <font>
      <sz val="11"/>
      <name val="Calibri"/>
      <family val="2"/>
      <scheme val="minor"/>
    </font>
    <font>
      <sz val="11"/>
      <color theme="1"/>
      <name val="Calibri"/>
      <family val="2"/>
      <scheme val="minor"/>
    </font>
    <font>
      <sz val="12"/>
      <color theme="0"/>
      <name val="Montserrat"/>
      <family val="2"/>
    </font>
    <font>
      <sz val="11"/>
      <color theme="0"/>
      <name val="Calibri"/>
      <family val="2"/>
      <scheme val="minor"/>
    </font>
    <font>
      <b/>
      <sz val="14"/>
      <color theme="1"/>
      <name val="Calibri"/>
      <family val="2"/>
      <scheme val="minor"/>
    </font>
    <font>
      <b/>
      <sz val="20"/>
      <color theme="0"/>
      <name val="Calibri"/>
      <family val="2"/>
      <scheme val="minor"/>
    </font>
    <font>
      <b/>
      <sz val="11"/>
      <color theme="0"/>
      <name val="Tahoma"/>
      <family val="2"/>
    </font>
    <font>
      <b/>
      <sz val="16"/>
      <color theme="0"/>
      <name val="Tahoma"/>
      <family val="2"/>
    </font>
    <font>
      <sz val="11"/>
      <color theme="1"/>
      <name val="Calibri"/>
      <family val="2"/>
    </font>
    <font>
      <b/>
      <sz val="32"/>
      <color theme="0"/>
      <name val="Tahoma"/>
      <family val="2"/>
    </font>
    <font>
      <sz val="11"/>
      <name val="Arial"/>
      <family val="2"/>
    </font>
    <font>
      <b/>
      <sz val="24"/>
      <color theme="0"/>
      <name val="Tahoma"/>
      <family val="2"/>
    </font>
  </fonts>
  <fills count="11">
    <fill>
      <patternFill patternType="none"/>
    </fill>
    <fill>
      <patternFill patternType="gray125"/>
    </fill>
    <fill>
      <patternFill patternType="solid">
        <fgColor rgb="FF009999"/>
        <bgColor indexed="64"/>
      </patternFill>
    </fill>
    <fill>
      <patternFill patternType="solid">
        <fgColor theme="0"/>
        <bgColor indexed="64"/>
      </patternFill>
    </fill>
    <fill>
      <patternFill patternType="solid">
        <fgColor rgb="FFFF0066"/>
        <bgColor indexed="64"/>
      </patternFill>
    </fill>
    <fill>
      <patternFill patternType="solid">
        <fgColor theme="7" tint="0.39997558519241921"/>
        <bgColor indexed="65"/>
      </patternFill>
    </fill>
    <fill>
      <patternFill patternType="solid">
        <fgColor theme="8"/>
      </patternFill>
    </fill>
    <fill>
      <patternFill patternType="solid">
        <fgColor theme="3"/>
        <bgColor indexed="64"/>
      </patternFill>
    </fill>
    <fill>
      <patternFill patternType="solid">
        <fgColor rgb="FF009999"/>
        <bgColor rgb="FF009999"/>
      </patternFill>
    </fill>
    <fill>
      <patternFill patternType="solid">
        <fgColor theme="0"/>
        <bgColor theme="0"/>
      </patternFill>
    </fill>
    <fill>
      <patternFill patternType="solid">
        <fgColor rgb="FFFF0066"/>
        <bgColor rgb="FFFF0066"/>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1" fillId="5" borderId="0" applyNumberFormat="0" applyBorder="0" applyAlignment="0" applyProtection="0"/>
    <xf numFmtId="0" fontId="6" fillId="6" borderId="0" applyNumberFormat="0" applyBorder="0" applyAlignment="0" applyProtection="0"/>
  </cellStyleXfs>
  <cellXfs count="49">
    <xf numFmtId="0" fontId="0" fillId="0" borderId="0" xfId="0"/>
    <xf numFmtId="0" fontId="0" fillId="2" borderId="0" xfId="0" applyFill="1"/>
    <xf numFmtId="0" fontId="0" fillId="3" borderId="0" xfId="0" applyFill="1"/>
    <xf numFmtId="0" fontId="0" fillId="3" borderId="0" xfId="0" applyFill="1" applyAlignment="1">
      <alignment horizontal="center" vertical="center"/>
    </xf>
    <xf numFmtId="0" fontId="0" fillId="3" borderId="2" xfId="0" applyFill="1" applyBorder="1"/>
    <xf numFmtId="0" fontId="0" fillId="3" borderId="3" xfId="0" applyFill="1" applyBorder="1"/>
    <xf numFmtId="0" fontId="0" fillId="3" borderId="5" xfId="0" applyFill="1" applyBorder="1"/>
    <xf numFmtId="0" fontId="0" fillId="3" borderId="0" xfId="0" applyFill="1" applyBorder="1"/>
    <xf numFmtId="0" fontId="0" fillId="3" borderId="7" xfId="0" applyFill="1" applyBorder="1"/>
    <xf numFmtId="0" fontId="0" fillId="3" borderId="8" xfId="0" applyFill="1" applyBorder="1"/>
    <xf numFmtId="0" fontId="3" fillId="7" borderId="1" xfId="2" applyFont="1" applyFill="1" applyBorder="1" applyAlignment="1">
      <alignment horizontal="center" vertical="center"/>
    </xf>
    <xf numFmtId="0" fontId="3" fillId="7" borderId="1" xfId="2" quotePrefix="1" applyFont="1" applyFill="1" applyBorder="1" applyAlignment="1">
      <alignment horizontal="center" vertical="center" wrapText="1"/>
    </xf>
    <xf numFmtId="0" fontId="3" fillId="2" borderId="1" xfId="0" applyFont="1" applyFill="1" applyBorder="1"/>
    <xf numFmtId="0" fontId="4" fillId="3" borderId="1" xfId="1" applyFont="1" applyFill="1" applyBorder="1"/>
    <xf numFmtId="0" fontId="5" fillId="3" borderId="1" xfId="2" applyFont="1" applyFill="1" applyBorder="1"/>
    <xf numFmtId="0" fontId="7" fillId="2" borderId="1" xfId="2" applyFont="1" applyFill="1" applyBorder="1"/>
    <xf numFmtId="0" fontId="7" fillId="2" borderId="1" xfId="1" applyFont="1" applyFill="1" applyBorder="1"/>
    <xf numFmtId="0" fontId="2" fillId="4" borderId="3" xfId="0" applyFont="1" applyFill="1" applyBorder="1" applyAlignment="1">
      <alignment vertical="center"/>
    </xf>
    <xf numFmtId="0" fontId="2" fillId="4" borderId="0" xfId="0" applyFont="1" applyFill="1" applyBorder="1" applyAlignment="1">
      <alignment vertical="center"/>
    </xf>
    <xf numFmtId="0" fontId="2" fillId="4" borderId="8" xfId="0" applyFont="1" applyFill="1" applyBorder="1" applyAlignment="1">
      <alignment vertical="center"/>
    </xf>
    <xf numFmtId="0" fontId="10" fillId="7" borderId="1" xfId="2" applyFont="1" applyFill="1" applyBorder="1" applyAlignment="1">
      <alignment horizontal="center" vertical="center"/>
    </xf>
    <xf numFmtId="0" fontId="10" fillId="2" borderId="1" xfId="0" applyFont="1" applyFill="1" applyBorder="1"/>
    <xf numFmtId="0" fontId="10" fillId="7" borderId="1" xfId="2" quotePrefix="1" applyFont="1" applyFill="1" applyBorder="1" applyAlignment="1">
      <alignment horizontal="center" vertical="center" wrapText="1"/>
    </xf>
    <xf numFmtId="0" fontId="7" fillId="2" borderId="1" xfId="2" applyFont="1" applyFill="1" applyBorder="1" applyProtection="1">
      <protection hidden="1"/>
    </xf>
    <xf numFmtId="0" fontId="7" fillId="2" borderId="1" xfId="1" applyFont="1" applyFill="1" applyBorder="1" applyProtection="1">
      <protection hidden="1"/>
    </xf>
    <xf numFmtId="0" fontId="5" fillId="3" borderId="1" xfId="2" applyFont="1" applyFill="1" applyBorder="1" applyProtection="1">
      <protection locked="0"/>
    </xf>
    <xf numFmtId="0" fontId="4" fillId="3" borderId="1" xfId="1" applyFont="1" applyFill="1" applyBorder="1" applyProtection="1">
      <protection locked="0"/>
    </xf>
    <xf numFmtId="0" fontId="12" fillId="8" borderId="0" xfId="0" applyFont="1" applyFill="1"/>
    <xf numFmtId="0" fontId="12" fillId="9" borderId="0" xfId="0" applyFont="1" applyFill="1"/>
    <xf numFmtId="0" fontId="13" fillId="10" borderId="0" xfId="0" applyFont="1" applyFill="1" applyAlignment="1">
      <alignment horizontal="center" vertical="center"/>
    </xf>
    <xf numFmtId="0" fontId="14" fillId="0" borderId="0" xfId="0" applyFont="1"/>
    <xf numFmtId="0" fontId="0" fillId="0" borderId="0" xfId="0"/>
    <xf numFmtId="0" fontId="15" fillId="8" borderId="0" xfId="0" applyFont="1" applyFill="1" applyAlignment="1">
      <alignment horizontal="center"/>
    </xf>
    <xf numFmtId="0" fontId="8" fillId="3" borderId="2" xfId="0" applyFont="1" applyFill="1" applyBorder="1" applyAlignment="1">
      <alignment horizontal="left" vertical="center" wrapText="1"/>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3" borderId="9" xfId="0" applyFont="1" applyFill="1" applyBorder="1" applyAlignment="1">
      <alignment horizontal="lef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cellXfs>
  <cellStyles count="3">
    <cellStyle name="60% - Énfasis4" xfId="1" builtinId="44"/>
    <cellStyle name="Énfasis5" xfId="2" builtinId="45"/>
    <cellStyle name="Normal" xfId="0" builtinId="0"/>
  </cellStyles>
  <dxfs count="6">
    <dxf>
      <font>
        <color rgb="FF006100"/>
      </font>
      <fill>
        <patternFill>
          <bgColor rgb="FFC6EF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00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15240</xdr:colOff>
      <xdr:row>9</xdr:row>
      <xdr:rowOff>30479</xdr:rowOff>
    </xdr:from>
    <xdr:ext cx="7924800" cy="899161"/>
    <xdr:sp macro="" textlink="">
      <xdr:nvSpPr>
        <xdr:cNvPr id="2" name="Shape 3">
          <a:extLst>
            <a:ext uri="{FF2B5EF4-FFF2-40B4-BE49-F238E27FC236}">
              <a16:creationId xmlns:a16="http://schemas.microsoft.com/office/drawing/2014/main" id="{7FDCF9D1-C05A-4308-A39D-01BB6391F8CD}"/>
            </a:ext>
          </a:extLst>
        </xdr:cNvPr>
        <xdr:cNvSpPr txBox="1"/>
      </xdr:nvSpPr>
      <xdr:spPr>
        <a:xfrm>
          <a:off x="3185160" y="1607819"/>
          <a:ext cx="7924800" cy="899161"/>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rtl="0"/>
          <a:r>
            <a:rPr lang="en-US" sz="1400">
              <a:effectLst/>
              <a:latin typeface="Tahoma" panose="020B0604030504040204" pitchFamily="34" charset="0"/>
              <a:ea typeface="Tahoma" panose="020B0604030504040204" pitchFamily="34" charset="0"/>
              <a:cs typeface="Tahoma" panose="020B0604030504040204" pitchFamily="34" charset="0"/>
            </a:rPr>
            <a:t>Te presentamos el </a:t>
          </a:r>
          <a:r>
            <a:rPr lang="en-US" sz="1400" b="1">
              <a:effectLst/>
              <a:latin typeface="Tahoma" panose="020B0604030504040204" pitchFamily="34" charset="0"/>
              <a:ea typeface="Tahoma" panose="020B0604030504040204" pitchFamily="34" charset="0"/>
              <a:cs typeface="Tahoma" panose="020B0604030504040204" pitchFamily="34" charset="0"/>
            </a:rPr>
            <a:t>Ejercitario</a:t>
          </a:r>
          <a:r>
            <a:rPr lang="en-US" sz="1400" b="1" baseline="0">
              <a:effectLst/>
              <a:latin typeface="Tahoma" panose="020B0604030504040204" pitchFamily="34" charset="0"/>
              <a:ea typeface="Tahoma" panose="020B0604030504040204" pitchFamily="34" charset="0"/>
              <a:cs typeface="Tahoma" panose="020B0604030504040204" pitchFamily="34" charset="0"/>
            </a:rPr>
            <a:t> B </a:t>
          </a:r>
          <a:r>
            <a:rPr lang="en-US" sz="1400" baseline="0">
              <a:effectLst/>
              <a:latin typeface="Tahoma" panose="020B0604030504040204" pitchFamily="34" charset="0"/>
              <a:ea typeface="Tahoma" panose="020B0604030504040204" pitchFamily="34" charset="0"/>
              <a:cs typeface="Tahoma" panose="020B0604030504040204" pitchFamily="34" charset="0"/>
            </a:rPr>
            <a:t>del</a:t>
          </a:r>
          <a:r>
            <a:rPr lang="en-US" sz="1400">
              <a:effectLst/>
              <a:latin typeface="Tahoma" panose="020B0604030504040204" pitchFamily="34" charset="0"/>
              <a:ea typeface="Tahoma" panose="020B0604030504040204" pitchFamily="34" charset="0"/>
              <a:cs typeface="Tahoma" panose="020B0604030504040204" pitchFamily="34" charset="0"/>
            </a:rPr>
            <a:t> curso de </a:t>
          </a:r>
          <a:r>
            <a:rPr lang="en-US" sz="1400" b="1">
              <a:effectLst/>
              <a:latin typeface="Tahoma" panose="020B0604030504040204" pitchFamily="34" charset="0"/>
              <a:ea typeface="Tahoma" panose="020B0604030504040204" pitchFamily="34" charset="0"/>
              <a:cs typeface="Tahoma" panose="020B0604030504040204" pitchFamily="34" charset="0"/>
            </a:rPr>
            <a:t>Excel Avanzado </a:t>
          </a:r>
          <a:r>
            <a:rPr lang="en-US" sz="1400">
              <a:effectLst/>
              <a:latin typeface="Tahoma" panose="020B0604030504040204" pitchFamily="34" charset="0"/>
              <a:ea typeface="Tahoma" panose="020B0604030504040204" pitchFamily="34" charset="0"/>
              <a:cs typeface="Tahoma" panose="020B0604030504040204" pitchFamily="34" charset="0"/>
            </a:rPr>
            <a:t>de fce Academy.</a:t>
          </a:r>
          <a:endParaRPr lang="es-PY" sz="1400">
            <a:effectLst/>
            <a:latin typeface="Tahoma" panose="020B0604030504040204" pitchFamily="34" charset="0"/>
            <a:ea typeface="Tahoma" panose="020B0604030504040204" pitchFamily="34" charset="0"/>
            <a:cs typeface="Tahoma" panose="020B0604030504040204" pitchFamily="34" charset="0"/>
          </a:endParaRPr>
        </a:p>
        <a:p>
          <a:pPr rtl="0"/>
          <a:endParaRPr lang="es-PY" sz="1400">
            <a:effectLst/>
            <a:latin typeface="Tahoma" panose="020B0604030504040204" pitchFamily="34" charset="0"/>
            <a:ea typeface="Tahoma" panose="020B0604030504040204" pitchFamily="34" charset="0"/>
            <a:cs typeface="Tahoma" panose="020B0604030504040204" pitchFamily="34" charset="0"/>
          </a:endParaRPr>
        </a:p>
        <a:p>
          <a:pPr rtl="0"/>
          <a:r>
            <a:rPr lang="es-PY" sz="1400" b="1" i="0" baseline="0">
              <a:effectLst/>
              <a:latin typeface="Tahoma" panose="020B0604030504040204" pitchFamily="34" charset="0"/>
              <a:ea typeface="Tahoma" panose="020B0604030504040204" pitchFamily="34" charset="0"/>
              <a:cs typeface="Tahoma" panose="020B0604030504040204" pitchFamily="34" charset="0"/>
            </a:rPr>
            <a:t>¡Éxitos! </a:t>
          </a:r>
          <a:endParaRPr lang="es-PY" sz="1400">
            <a:effectLst/>
            <a:latin typeface="Tahoma" panose="020B0604030504040204" pitchFamily="34" charset="0"/>
            <a:ea typeface="Tahoma" panose="020B0604030504040204" pitchFamily="34" charset="0"/>
            <a:cs typeface="Tahoma" panose="020B0604030504040204" pitchFamily="34" charset="0"/>
          </a:endParaRPr>
        </a:p>
      </xdr:txBody>
    </xdr:sp>
    <xdr:clientData fLocksWithSheet="0"/>
  </xdr:oneCellAnchor>
  <xdr:oneCellAnchor>
    <xdr:from>
      <xdr:col>0</xdr:col>
      <xdr:colOff>419100</xdr:colOff>
      <xdr:row>1</xdr:row>
      <xdr:rowOff>60960</xdr:rowOff>
    </xdr:from>
    <xdr:ext cx="2125979" cy="769620"/>
    <xdr:pic>
      <xdr:nvPicPr>
        <xdr:cNvPr id="3" name="image1.png">
          <a:extLst>
            <a:ext uri="{FF2B5EF4-FFF2-40B4-BE49-F238E27FC236}">
              <a16:creationId xmlns:a16="http://schemas.microsoft.com/office/drawing/2014/main" id="{ACC51A30-3367-40BE-AC6A-3F88FACB2FB3}"/>
            </a:ext>
          </a:extLst>
        </xdr:cNvPr>
        <xdr:cNvPicPr preferRelativeResize="0"/>
      </xdr:nvPicPr>
      <xdr:blipFill rotWithShape="1">
        <a:blip xmlns:r="http://schemas.openxmlformats.org/officeDocument/2006/relationships" r:embed="rId1" cstate="print"/>
        <a:srcRect t="32467" b="30056"/>
        <a:stretch/>
      </xdr:blipFill>
      <xdr:spPr>
        <a:xfrm>
          <a:off x="419100" y="241935"/>
          <a:ext cx="2125979" cy="76962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274321</xdr:colOff>
      <xdr:row>0</xdr:row>
      <xdr:rowOff>175259</xdr:rowOff>
    </xdr:from>
    <xdr:to>
      <xdr:col>1</xdr:col>
      <xdr:colOff>1539241</xdr:colOff>
      <xdr:row>6</xdr:row>
      <xdr:rowOff>66407</xdr:rowOff>
    </xdr:to>
    <xdr:pic>
      <xdr:nvPicPr>
        <xdr:cNvPr id="2" name="Imagen 1">
          <a:extLst>
            <a:ext uri="{FF2B5EF4-FFF2-40B4-BE49-F238E27FC236}">
              <a16:creationId xmlns:a16="http://schemas.microsoft.com/office/drawing/2014/main" id="{F9267880-C10A-4037-9B85-C8FE7F4DAF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274321" y="175259"/>
          <a:ext cx="2057400" cy="988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363968</xdr:colOff>
      <xdr:row>1</xdr:row>
      <xdr:rowOff>13894</xdr:rowOff>
    </xdr:from>
    <xdr:to>
      <xdr:col>1</xdr:col>
      <xdr:colOff>2417782</xdr:colOff>
      <xdr:row>6</xdr:row>
      <xdr:rowOff>93301</xdr:rowOff>
    </xdr:to>
    <xdr:pic>
      <xdr:nvPicPr>
        <xdr:cNvPr id="2" name="Imagen 1">
          <a:extLst>
            <a:ext uri="{FF2B5EF4-FFF2-40B4-BE49-F238E27FC236}">
              <a16:creationId xmlns:a16="http://schemas.microsoft.com/office/drawing/2014/main" id="{5FD68AE4-1F51-4A4A-844C-3A037EA105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730" b="21621"/>
        <a:stretch/>
      </xdr:blipFill>
      <xdr:spPr>
        <a:xfrm>
          <a:off x="1152862" y="202153"/>
          <a:ext cx="2053814" cy="984842"/>
        </a:xfrm>
        <a:prstGeom prst="rect">
          <a:avLst/>
        </a:prstGeom>
      </xdr:spPr>
    </xdr:pic>
    <xdr:clientData/>
  </xdr:twoCellAnchor>
  <xdr:twoCellAnchor>
    <xdr:from>
      <xdr:col>1</xdr:col>
      <xdr:colOff>83507</xdr:colOff>
      <xdr:row>7</xdr:row>
      <xdr:rowOff>117432</xdr:rowOff>
    </xdr:from>
    <xdr:to>
      <xdr:col>2</xdr:col>
      <xdr:colOff>2797480</xdr:colOff>
      <xdr:row>13</xdr:row>
      <xdr:rowOff>1082979</xdr:rowOff>
    </xdr:to>
    <xdr:sp macro="" textlink="">
      <xdr:nvSpPr>
        <xdr:cNvPr id="3" name="TextBox 1">
          <a:extLst>
            <a:ext uri="{FF2B5EF4-FFF2-40B4-BE49-F238E27FC236}">
              <a16:creationId xmlns:a16="http://schemas.microsoft.com/office/drawing/2014/main" id="{125E5A29-5793-4D41-A45C-EFD2FAB95CDD}"/>
            </a:ext>
          </a:extLst>
        </xdr:cNvPr>
        <xdr:cNvSpPr txBox="1"/>
      </xdr:nvSpPr>
      <xdr:spPr>
        <a:xfrm>
          <a:off x="853336" y="1435274"/>
          <a:ext cx="6693596" cy="2139863"/>
        </a:xfrm>
        <a:prstGeom prst="rect">
          <a:avLst/>
        </a:prstGeom>
        <a:solidFill>
          <a:srgbClr val="009999"/>
        </a:solidFill>
        <a:ln>
          <a:solidFill>
            <a:schemeClr val="tx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en-US" sz="1600" b="1">
              <a:latin typeface="Tahoma" panose="020B0604030504040204" pitchFamily="34" charset="0"/>
              <a:ea typeface="Tahoma" panose="020B0604030504040204" pitchFamily="34" charset="0"/>
              <a:cs typeface="Tahoma" panose="020B0604030504040204" pitchFamily="34" charset="0"/>
            </a:rPr>
            <a:t>Instrucciones</a:t>
          </a:r>
        </a:p>
        <a:p>
          <a:r>
            <a:rPr lang="en-US" sz="1600" baseline="0">
              <a:latin typeface="Tahoma" panose="020B0604030504040204" pitchFamily="34" charset="0"/>
              <a:ea typeface="Tahoma" panose="020B0604030504040204" pitchFamily="34" charset="0"/>
              <a:cs typeface="Tahoma" panose="020B0604030504040204" pitchFamily="34" charset="0"/>
            </a:rPr>
            <a:t>Este es un ejercicio libre. Puedes utilizar cualquiera de las funciones de texto que hemos aprendido, tambien puedes utilizar buscar y reemplazar o la herramienta de textos en columnas. Guíate de la primera fila de la tabla y realiza la corrección para las demás filas.</a:t>
          </a:r>
        </a:p>
        <a:p>
          <a:r>
            <a:rPr lang="en-US" sz="1600" baseline="0">
              <a:latin typeface="Tahoma" panose="020B0604030504040204" pitchFamily="34" charset="0"/>
              <a:ea typeface="Tahoma" panose="020B0604030504040204" pitchFamily="34" charset="0"/>
              <a:cs typeface="Tahoma" panose="020B0604030504040204" pitchFamily="34" charset="0"/>
            </a:rPr>
            <a:t>Cuando llegues al resultado correcto, se te puntuará el ejercicio.</a:t>
          </a:r>
        </a:p>
        <a:p>
          <a:endParaRPr lang="en-US" sz="1600" baseline="0">
            <a:latin typeface="Tahoma" panose="020B0604030504040204" pitchFamily="34" charset="0"/>
            <a:ea typeface="Tahoma" panose="020B0604030504040204" pitchFamily="34" charset="0"/>
            <a:cs typeface="Tahoma" panose="020B0604030504040204" pitchFamily="34" charset="0"/>
          </a:endParaRPr>
        </a:p>
        <a:p>
          <a:r>
            <a:rPr lang="en-US" sz="1600" b="1" i="1" baseline="0">
              <a:latin typeface="Tahoma" panose="020B0604030504040204" pitchFamily="34" charset="0"/>
              <a:ea typeface="Tahoma" panose="020B0604030504040204" pitchFamily="34" charset="0"/>
              <a:cs typeface="Tahoma" panose="020B0604030504040204" pitchFamily="34" charset="0"/>
            </a:rPr>
            <a:t>Puntos totales: 100 pts</a:t>
          </a:r>
          <a:endParaRPr lang="en-US" sz="1600" b="1" i="1">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22CC-7689-4202-8AE4-0DC7BB9BBAC6}">
  <dimension ref="A1:Z1000"/>
  <sheetViews>
    <sheetView workbookViewId="0">
      <selection activeCell="B15" sqref="B15"/>
    </sheetView>
  </sheetViews>
  <sheetFormatPr baseColWidth="10" defaultColWidth="14.44140625" defaultRowHeight="14.4" x14ac:dyDescent="0.3"/>
  <cols>
    <col min="1" max="14" width="11.5546875" customWidth="1"/>
    <col min="15" max="26" width="10.6640625" customWidth="1"/>
  </cols>
  <sheetData>
    <row r="1" spans="1:26" ht="14.25" customHeigh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4.25" customHeight="1" x14ac:dyDescent="0.3">
      <c r="A2" s="28"/>
      <c r="B2" s="28"/>
      <c r="C2" s="28"/>
      <c r="D2" s="28"/>
      <c r="E2" s="29" t="s">
        <v>59</v>
      </c>
      <c r="F2" s="30"/>
      <c r="G2" s="30"/>
      <c r="H2" s="30"/>
      <c r="I2" s="30"/>
      <c r="J2" s="30"/>
      <c r="K2" s="30"/>
      <c r="L2" s="30"/>
      <c r="M2" s="30"/>
      <c r="N2" s="30"/>
      <c r="O2" s="27"/>
      <c r="P2" s="27"/>
      <c r="Q2" s="27"/>
      <c r="R2" s="27"/>
      <c r="S2" s="27"/>
      <c r="T2" s="27"/>
      <c r="U2" s="27"/>
      <c r="V2" s="27"/>
      <c r="W2" s="27"/>
      <c r="X2" s="27"/>
      <c r="Y2" s="27"/>
      <c r="Z2" s="27"/>
    </row>
    <row r="3" spans="1:26" ht="14.25" customHeight="1" x14ac:dyDescent="0.3">
      <c r="A3" s="28"/>
      <c r="B3" s="28"/>
      <c r="C3" s="28"/>
      <c r="D3" s="28"/>
      <c r="E3" s="30"/>
      <c r="F3" s="31"/>
      <c r="G3" s="31"/>
      <c r="H3" s="31"/>
      <c r="I3" s="31"/>
      <c r="J3" s="31"/>
      <c r="K3" s="31"/>
      <c r="L3" s="31"/>
      <c r="M3" s="31"/>
      <c r="N3" s="30"/>
      <c r="O3" s="27"/>
      <c r="P3" s="27"/>
      <c r="Q3" s="27"/>
      <c r="R3" s="27"/>
      <c r="S3" s="27"/>
      <c r="T3" s="27"/>
      <c r="U3" s="27"/>
      <c r="V3" s="27"/>
      <c r="W3" s="27"/>
      <c r="X3" s="27"/>
      <c r="Y3" s="27"/>
      <c r="Z3" s="27"/>
    </row>
    <row r="4" spans="1:26" ht="14.25" customHeight="1" x14ac:dyDescent="0.3">
      <c r="A4" s="28"/>
      <c r="B4" s="28"/>
      <c r="C4" s="28"/>
      <c r="D4" s="28"/>
      <c r="E4" s="30"/>
      <c r="F4" s="31"/>
      <c r="G4" s="31"/>
      <c r="H4" s="31"/>
      <c r="I4" s="31"/>
      <c r="J4" s="31"/>
      <c r="K4" s="31"/>
      <c r="L4" s="31"/>
      <c r="M4" s="31"/>
      <c r="N4" s="30"/>
      <c r="O4" s="27"/>
      <c r="P4" s="27"/>
      <c r="Q4" s="27"/>
      <c r="R4" s="27"/>
      <c r="S4" s="27"/>
      <c r="T4" s="27"/>
      <c r="U4" s="27"/>
      <c r="V4" s="27"/>
      <c r="W4" s="27"/>
      <c r="X4" s="27"/>
      <c r="Y4" s="27"/>
      <c r="Z4" s="27"/>
    </row>
    <row r="5" spans="1:26" ht="14.25" customHeight="1" x14ac:dyDescent="0.3">
      <c r="A5" s="28"/>
      <c r="B5" s="28"/>
      <c r="C5" s="28"/>
      <c r="D5" s="28"/>
      <c r="E5" s="30"/>
      <c r="F5" s="31"/>
      <c r="G5" s="31"/>
      <c r="H5" s="31"/>
      <c r="I5" s="31"/>
      <c r="J5" s="31"/>
      <c r="K5" s="31"/>
      <c r="L5" s="31"/>
      <c r="M5" s="31"/>
      <c r="N5" s="30"/>
      <c r="O5" s="27"/>
      <c r="P5" s="27"/>
      <c r="Q5" s="27"/>
      <c r="R5" s="27"/>
      <c r="S5" s="27"/>
      <c r="T5" s="27"/>
      <c r="U5" s="27"/>
      <c r="V5" s="27"/>
      <c r="W5" s="27"/>
      <c r="X5" s="27"/>
      <c r="Y5" s="27"/>
      <c r="Z5" s="27"/>
    </row>
    <row r="6" spans="1:26" ht="14.25" customHeight="1" x14ac:dyDescent="0.3">
      <c r="A6" s="28"/>
      <c r="B6" s="28"/>
      <c r="C6" s="28"/>
      <c r="D6" s="28"/>
      <c r="E6" s="30"/>
      <c r="F6" s="30"/>
      <c r="G6" s="30"/>
      <c r="H6" s="30"/>
      <c r="I6" s="30"/>
      <c r="J6" s="30"/>
      <c r="K6" s="30"/>
      <c r="L6" s="30"/>
      <c r="M6" s="30"/>
      <c r="N6" s="30"/>
      <c r="O6" s="27"/>
      <c r="P6" s="27"/>
      <c r="Q6" s="27"/>
      <c r="R6" s="27"/>
      <c r="S6" s="27"/>
      <c r="T6" s="27"/>
      <c r="U6" s="27"/>
      <c r="V6" s="27"/>
      <c r="W6" s="27"/>
      <c r="X6" s="27"/>
      <c r="Y6" s="27"/>
      <c r="Z6" s="27"/>
    </row>
    <row r="7" spans="1:26" ht="14.25" customHeight="1" x14ac:dyDescent="0.3">
      <c r="A7" s="27"/>
      <c r="B7" s="27"/>
      <c r="C7" s="27"/>
      <c r="D7" s="27"/>
      <c r="E7" s="27"/>
      <c r="F7" s="27"/>
      <c r="G7" s="27"/>
      <c r="H7" s="27"/>
      <c r="I7" s="27"/>
      <c r="J7" s="27"/>
      <c r="K7" s="27"/>
      <c r="L7" s="27"/>
      <c r="M7" s="27"/>
      <c r="N7" s="27"/>
      <c r="O7" s="27"/>
      <c r="P7" s="27"/>
      <c r="Q7" s="27"/>
      <c r="R7" s="27"/>
      <c r="S7" s="27"/>
      <c r="T7" s="27"/>
      <c r="U7" s="27"/>
      <c r="V7" s="27"/>
      <c r="W7" s="27"/>
      <c r="X7" s="27"/>
      <c r="Y7" s="27"/>
      <c r="Z7" s="27"/>
    </row>
    <row r="8" spans="1:26" ht="14.25" customHeight="1" x14ac:dyDescent="0.3">
      <c r="A8" s="32" t="s">
        <v>58</v>
      </c>
      <c r="B8" s="30"/>
      <c r="C8" s="30"/>
      <c r="D8" s="30"/>
      <c r="E8" s="27"/>
      <c r="F8" s="27"/>
      <c r="G8" s="27"/>
      <c r="H8" s="27"/>
      <c r="I8" s="27"/>
      <c r="J8" s="27"/>
      <c r="K8" s="27"/>
      <c r="L8" s="27"/>
      <c r="M8" s="27"/>
      <c r="N8" s="27"/>
      <c r="O8" s="27"/>
      <c r="P8" s="27"/>
      <c r="Q8" s="27"/>
      <c r="R8" s="27"/>
      <c r="S8" s="27"/>
      <c r="T8" s="27"/>
      <c r="U8" s="27"/>
      <c r="V8" s="27"/>
      <c r="W8" s="27"/>
      <c r="X8" s="27"/>
      <c r="Y8" s="27"/>
      <c r="Z8" s="27"/>
    </row>
    <row r="9" spans="1:26" ht="14.25" customHeight="1" x14ac:dyDescent="0.3">
      <c r="A9" s="30"/>
      <c r="B9" s="30"/>
      <c r="C9" s="30"/>
      <c r="D9" s="30"/>
      <c r="E9" s="27"/>
      <c r="F9" s="27"/>
      <c r="G9" s="27"/>
      <c r="H9" s="27"/>
      <c r="I9" s="27"/>
      <c r="J9" s="27"/>
      <c r="K9" s="27"/>
      <c r="L9" s="27"/>
      <c r="M9" s="27"/>
      <c r="N9" s="27"/>
      <c r="O9" s="27"/>
      <c r="P9" s="27"/>
      <c r="Q9" s="27"/>
      <c r="R9" s="27"/>
      <c r="S9" s="27"/>
      <c r="T9" s="27"/>
      <c r="U9" s="27"/>
      <c r="V9" s="27"/>
      <c r="W9" s="27"/>
      <c r="X9" s="27"/>
      <c r="Y9" s="27"/>
      <c r="Z9" s="27"/>
    </row>
    <row r="10" spans="1:26" ht="14.25" customHeight="1" x14ac:dyDescent="0.3">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4.25" customHeight="1" x14ac:dyDescent="0.3">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4.25" customHeight="1" x14ac:dyDescent="0.3">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4.25" customHeight="1" x14ac:dyDescent="0.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4.25" customHeight="1" x14ac:dyDescent="0.3">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4.25" customHeight="1" x14ac:dyDescent="0.3">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4.25" customHeight="1" x14ac:dyDescent="0.3">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4.25" customHeight="1" x14ac:dyDescent="0.3">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4.25" customHeight="1" x14ac:dyDescent="0.3">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4.25" customHeight="1" x14ac:dyDescent="0.3">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4.25" customHeight="1"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4.25" customHeight="1"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4.25" customHeight="1" x14ac:dyDescent="0.3">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4.25" customHeight="1"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4.25" customHeight="1" x14ac:dyDescent="0.3">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4.25" customHeight="1"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4.25" customHeight="1" x14ac:dyDescent="0.3">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4.25" customHeight="1"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4.25" customHeight="1"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4.25" customHeight="1"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4.25" customHeight="1"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4.25" customHeight="1"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4.25"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4.25" customHeight="1"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4.25" customHeight="1"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4.25" customHeight="1"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4.25" customHeight="1"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4.25" customHeight="1"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4.25" customHeight="1"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4.25" customHeight="1"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4.25" customHeight="1"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4.25" customHeight="1"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4.25" customHeight="1" x14ac:dyDescent="0.3">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4.25" customHeight="1"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4.25" customHeight="1"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4.25" customHeigh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4.25" customHeight="1"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4.25" customHeight="1"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4.25" customHeight="1"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4.25" customHeight="1"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4.25" customHeight="1"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4.25" customHeight="1"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4.25" customHeight="1"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4.25" customHeight="1"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4.25" customHeight="1"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4.25" customHeight="1"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4.25"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4.25"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4.25"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4.25"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4.25"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4.25"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4.25"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4.25"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4.25"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4.25"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4.25"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4.25"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4.25"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4.25"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4.25"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4.25"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4.25"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4.25"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4.25"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4.25"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4.25"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4.25"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4.25"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4.25"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4.25"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4.25"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4.25"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4.25"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4.25"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4.25"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4.25"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4.25"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4.25"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4.25"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4.25"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4.25"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4.25"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4.25"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4.25"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4.25"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4.25"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4.25"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4.25"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4.25"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4.25"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4.25"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4.25"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4.25"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4.25"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4.25"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4.25"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4.2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4.25"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4.25"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4.25"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4.25"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4.25"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4.25"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4.25"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4.2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4.25"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4.25"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4.25"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4.25"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4.25"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4.25"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4.2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4.25"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4.25"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4.25"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4.25"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4.25"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4.25"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4.25"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4.2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4.25"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4.25"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4.25"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4.25"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4.25"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4.25"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4.2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4.25"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4.25"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4.25"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4.25"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4.25"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4.25"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4.25"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4.2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4.25"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4.25"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4.25"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4.25"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4.25"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4.25"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4.25"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4.25"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4.25"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4.25"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4.25"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4.25"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4.25"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4.25"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4.25"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4.25"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4.25"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4.25"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4.25"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4.25"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4.25"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4.25"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4.25"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4.25"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4.25"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4.25"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4.25"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4.25"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4.25"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4.25"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4.25"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4.25"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4.25"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4.25"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4.25"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4.25"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4.25"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4.25"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4.25"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4.25"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4.25"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4.25"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4.25"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4.25"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4.25"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4.25"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4.25"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4.25"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4.25"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4.25"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4.25"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4.25"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4.25"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4.25"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4.25"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4.25"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4.25"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4.25"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4.25"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4.25"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4.25"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4.25"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4.25"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4.25"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4.25"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4.25"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4.25"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4.25"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4.25"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4.25"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4.25"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4.25"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4.25"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4.25"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4.25"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4.25"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4.25"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4.25"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4.25"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4.25"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4.25"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4.25"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4.25"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4.25"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4.25"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4.25"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4.25"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4.25"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4.25"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4.25"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4.25"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4.25"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4.25"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4.25"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4.25"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4.25"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4.25"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4.25"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4.25"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4.25"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4.25"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4.25"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4.25"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4.25"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4.25"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4.25"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4.25"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4.25"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4.25"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4.25"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4.25"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4.25"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4.25"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4.25"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4.25"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4.25"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4.25"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4.25"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4.25"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4.25"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4.25"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4.25"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4.25"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4.25"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4.25"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4.25"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4.25"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4.25"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4.25"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4.25"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4.25"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4.25"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4.25"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4.25"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4.25"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4.25"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4.25"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4.25"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4.25"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4.25"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4.25"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4.25"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4.25"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4.25"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4.25"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4.25"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4.25"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4.25"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4.25"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4.25"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4.25"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4.25"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4.25"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4.25"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4.25"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4.25"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4.25"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4.25"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4.25"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4.25"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4.25"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4.25"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4.25"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4.25"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4.25"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4.25"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4.25"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4.25"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4.25"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4.25"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4.25"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4.25"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4.25"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4.25"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4.25"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4.25"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4.25"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4.25"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4.25"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4.25"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4.25"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4.25"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4.25"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4.25"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4.25"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4.25"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4.25"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4.25"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4.25"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4.25"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4.25"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4.25"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4.25"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4.25"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4.25"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4.25"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4.25"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4.25"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4.25"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4.25"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4.25"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4.25"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4.25"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4.25"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4.25"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4.25"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4.25"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4.25"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4.25"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4.25"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4.25"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4.25"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4.25"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4.25"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4.25"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4.25"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4.25"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4.25"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4.25"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4.25"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4.25"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4.25"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4.25"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4.25"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4.25"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4.25"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4.25"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4.25"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4.25"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4.25"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4.25"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4.25"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4.25"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4.25"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4.25"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4.25"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4.25"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4.25"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4.25"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4.25"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4.25"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4.25"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4.25"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4.25"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4.25"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4.25"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4.25"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4.25"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4.25"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4.25"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4.25"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4.25"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4.25"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4.25"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4.25"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4.25"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4.25"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4.25"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4.25"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4.25"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4.25"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4.25"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4.25"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4.25"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4.25"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4.25"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4.25"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4.25"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4.25"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4.25"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4.25"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4.25"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4.25"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4.25"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4.25"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4.25"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4.25"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4.25"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4.25"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4.25"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4.25"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4.25"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4.25"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4.25"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4.25"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4.25"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4.25"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4.25"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4.25"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4.25"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4.25"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4.25"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4.25"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4.25"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4.25"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4.25"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4.25"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4.25"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4.25"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4.25"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4.25"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4.25"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4.25"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4.25"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4.25"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4.25"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4.25"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4.25"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4.25"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4.25"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4.25"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4.25"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4.25"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4.25"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4.25"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4.25"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4.25"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4.25"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4.25"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4.25"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4.25"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4.25"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4.25"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4.25"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4.25"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4.25"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4.25"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4.25"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4.25"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4.25"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4.25"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4.25"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4.25"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4.25"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4.25"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4.25"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4.25"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4.25"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4.25"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4.25"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4.25"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4.25"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4.25"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4.25"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4.25"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4.25"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4.25"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4.25"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4.25"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4.25"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4.25"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4.25"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4.25"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4.25"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4.25"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4.25"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4.25"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4.25"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4.25"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4.25"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4.25"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4.25"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4.25"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4.25"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4.25"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4.25"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4.25"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4.25"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4.25"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4.25"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4.25"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4.25"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4.25"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4.25"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4.25"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4.25"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4.25"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4.25"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4.25"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4.25"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4.25"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4.25"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4.25"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4.25"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4.25"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4.25"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4.25"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4.25"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4.25"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4.25"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4.25"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4.25"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4.25"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4.25"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4.25"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4.25"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4.25"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4.25"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4.25"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4.25"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4.25"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4.25"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4.25"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4.25"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4.25"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4.25"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4.25"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4.25"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4.25"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4.25"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4.25"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4.25"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4.25"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4.25"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4.25"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4.25"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4.25"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4.25"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4.25"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4.25"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4.25"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4.25"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4.25"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4.25"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4.25"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4.25"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4.25"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4.25"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4.25"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4.25"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4.25"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4.25"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4.25"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4.25"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4.25"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4.25"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4.25"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4.25"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4.25"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4.25"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4.25"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4.25"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4.25"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4.25"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4.25"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4.25"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4.25"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4.25"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4.25"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4.25"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4.25"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4.25"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4.25"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4.25"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4.25"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4.25"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4.25"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4.25"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4.25"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4.25"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4.25"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4.25"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4.25"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4.25"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4.25"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4.25"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4.25"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4.25"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4.25"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4.25"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4.25"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4.25"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4.25"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4.25"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4.25"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4.25"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4.25"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4.25"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4.25"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4.25"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4.25"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4.25"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4.25"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4.25"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4.25"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4.25"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4.25"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4.25"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4.25"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4.25"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4.25"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4.25"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4.25"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4.25"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4.25"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4.25"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4.25"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4.25"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4.25"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4.25"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4.25"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4.25"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4.25"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4.25"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4.25"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4.25"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4.25"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4.25"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4.25"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4.25"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4.25"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4.25"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4.25"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4.25"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4.25"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4.25"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4.25"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4.25"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4.25"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4.25"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4.25"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4.25"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4.25"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4.25"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4.25"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4.25"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4.25"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4.25"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4.25"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4.25"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4.25"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4.25"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4.25"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4.25"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4.25"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4.25"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4.25"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4.25"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4.25"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4.25"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4.25"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4.25"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4.25"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4.25"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4.25"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4.25"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4.25"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4.25"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4.25"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4.25"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4.25"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4.25"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4.25"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4.25"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4.25"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4.25"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4.25"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4.25"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4.25"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4.25"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4.25"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4.25"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4.25"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4.25"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4.25"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4.25"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4.25"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4.25"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4.25"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4.25"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4.25"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4.25"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4.25"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4.25"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4.25"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4.25"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4.25"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4.25"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4.25"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4.25"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4.25"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4.25"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4.25"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4.25"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4.25"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4.25"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4.25"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4.25"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4.25"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4.25"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4.25"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4.25"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4.25"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4.25"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4.25"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4.25"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4.25"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4.25"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4.25"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4.25"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4.25"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4.25"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4.25"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4.25"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4.25"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4.25"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4.25"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4.25"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4.25"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4.25"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4.25"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4.25"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4.25"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4.25"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4.25"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4.25"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4.25"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4.25"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4.25"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4.25"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4.25"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4.25"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4.25"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4.25"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4.25"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4.25"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4.25"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4.25"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4.25"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4.25"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4.25"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4.25"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4.25"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4.25"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4.25"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4.25"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4.25"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4.25"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4.25"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4.25"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4.25"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4.25"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4.25"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4.25"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4.25"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4.25"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4.25"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4.25"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4.25"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4.25"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4.25"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4.25"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4.25"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4.25"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4.25"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4.25"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4.25"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4.25"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4.25"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4.25"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4.25"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4.25"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4.25"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4.25"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4.25"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4.25"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4.25"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4.25"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4.25"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4.25"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4.25"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4.25"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4.25"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4.25"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4.25"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4.25"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4.25"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4.25"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4.25"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4.25"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4.25"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4.25"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4.25"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4.25"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4.25"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4.25"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4.25"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4.25"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4.25"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4.25"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4.25"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4.25"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4.25"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4.25"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4.25"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4.25"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4.25"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4.25"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4.25"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4.25"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4.25"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4.25"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4.25"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4.25"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4.25"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4.25"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4.25"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4.25"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4.25"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4.25"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4.25"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4.25"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4.25"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4.25"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4.25"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4.25"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4.25"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4.25"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4.25"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4.25"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4.25"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4.25"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4.25"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4.25"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4.25"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4.25"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4.25"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4.25"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4.25"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4.25"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4.25"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4.25"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4.25"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4.25"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4.25"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4.25"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4.25"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4.25"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4.25"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4.25"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4.25"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4.25"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4.25"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4.25"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4.25"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4.25"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4.25"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4.25"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4.25"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4.25"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4.25"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4.25"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4.25"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4.25"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4.25"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4.25"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4.25"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4.25"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4.25"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4.25"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4.25"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4.25"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4.25"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4.25"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4.25"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4.25"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4.25"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4.25"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4.25"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4.25"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4.25"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4.25"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4.25"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4.25"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4.25"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4.25"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4.25"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4.25"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4.25"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4.25"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4.25"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4.25"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4.25"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4.25"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4.25"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4.25"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4.25"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4.25"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4.25"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4.25"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4.25"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4.25"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4.25"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4.25"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4.25"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4.25"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4.25"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4.25"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4.25"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4.25"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4.25"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4.25"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4.25"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4.25"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4.25"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4.25"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4.25"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4.25"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4.25"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4.25"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4.25"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4.25"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4.25"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4.25"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4.25"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4.25"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4.25"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4.25"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4.25"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4.25"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4.25"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4.25"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4.25"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4.25"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4.25"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4.25"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4.25"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4.25"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4.25"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4.25"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4.25"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4.25"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4.25"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4.25"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4.25"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4.25"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4.25"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4.25"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4.25"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4.25"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4.25"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4.25"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4.25"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4.25"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4.25"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4.25"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4.25"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4.25"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4.25"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4.25"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4.25"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4.25"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4.25"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4.25"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4.25"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2">
    <mergeCell ref="E2:N6"/>
    <mergeCell ref="A8: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B4F8E-7752-4602-AF14-506971A6CDFE}">
  <sheetPr>
    <tabColor rgb="FF009999"/>
  </sheetPr>
  <dimension ref="A1:L36"/>
  <sheetViews>
    <sheetView topLeftCell="C1" zoomScale="73" zoomScaleNormal="73" workbookViewId="0">
      <selection activeCell="E32" sqref="E32"/>
    </sheetView>
  </sheetViews>
  <sheetFormatPr baseColWidth="10" defaultColWidth="11.5546875" defaultRowHeight="14.4" x14ac:dyDescent="0.3"/>
  <cols>
    <col min="1" max="1" width="11.5546875" style="2"/>
    <col min="2" max="2" width="59.6640625" style="2" bestFit="1" customWidth="1"/>
    <col min="3" max="3" width="55.44140625" style="2" bestFit="1" customWidth="1"/>
    <col min="4" max="4" width="57.88671875" style="2" bestFit="1" customWidth="1"/>
    <col min="5" max="5" width="56.44140625" style="2" bestFit="1" customWidth="1"/>
    <col min="6" max="6" width="11.33203125" style="2" bestFit="1" customWidth="1"/>
    <col min="7" max="8" width="41.33203125" style="2" bestFit="1" customWidth="1"/>
    <col min="9" max="9" width="17" style="2" bestFit="1" customWidth="1"/>
    <col min="10" max="10" width="52.6640625" style="2" bestFit="1" customWidth="1"/>
    <col min="11" max="11" width="10.6640625" style="2" bestFit="1" customWidth="1"/>
    <col min="12" max="12" width="0" style="2" hidden="1" customWidth="1"/>
    <col min="13" max="16384" width="11.5546875" style="2"/>
  </cols>
  <sheetData>
    <row r="1" spans="1:11" s="1" customFormat="1" ht="15" thickBot="1" x14ac:dyDescent="0.35"/>
    <row r="2" spans="1:11" s="1" customFormat="1" ht="14.4" customHeight="1" x14ac:dyDescent="0.3">
      <c r="A2" s="4"/>
      <c r="B2" s="5"/>
      <c r="C2" s="39" t="s">
        <v>0</v>
      </c>
      <c r="D2" s="40"/>
      <c r="E2" s="40"/>
      <c r="F2" s="17"/>
      <c r="G2" s="17"/>
      <c r="H2" s="17"/>
      <c r="I2" s="17"/>
      <c r="J2" s="17"/>
      <c r="K2" s="17"/>
    </row>
    <row r="3" spans="1:11" s="1" customFormat="1" ht="14.4" customHeight="1" x14ac:dyDescent="0.3">
      <c r="A3" s="6"/>
      <c r="B3" s="7"/>
      <c r="C3" s="41"/>
      <c r="D3" s="42"/>
      <c r="E3" s="42"/>
      <c r="F3" s="18"/>
      <c r="G3" s="18"/>
      <c r="H3" s="18"/>
      <c r="I3" s="18"/>
      <c r="J3" s="18"/>
      <c r="K3" s="18"/>
    </row>
    <row r="4" spans="1:11" s="1" customFormat="1" ht="14.4" customHeight="1" x14ac:dyDescent="0.3">
      <c r="A4" s="6"/>
      <c r="B4" s="7"/>
      <c r="C4" s="41"/>
      <c r="D4" s="42"/>
      <c r="E4" s="42"/>
      <c r="F4" s="18"/>
      <c r="G4" s="18"/>
      <c r="H4" s="18"/>
      <c r="I4" s="18"/>
      <c r="J4" s="18"/>
      <c r="K4" s="18"/>
    </row>
    <row r="5" spans="1:11" s="1" customFormat="1" ht="14.4" customHeight="1" x14ac:dyDescent="0.3">
      <c r="A5" s="6"/>
      <c r="B5" s="7"/>
      <c r="C5" s="41"/>
      <c r="D5" s="42"/>
      <c r="E5" s="42"/>
      <c r="F5" s="18"/>
      <c r="G5" s="18"/>
      <c r="H5" s="18"/>
      <c r="I5" s="18"/>
      <c r="J5" s="18"/>
      <c r="K5" s="18"/>
    </row>
    <row r="6" spans="1:11" s="1" customFormat="1" ht="15" customHeight="1" thickBot="1" x14ac:dyDescent="0.35">
      <c r="A6" s="8"/>
      <c r="B6" s="9"/>
      <c r="C6" s="43"/>
      <c r="D6" s="44"/>
      <c r="E6" s="44"/>
      <c r="F6" s="19"/>
      <c r="G6" s="19"/>
      <c r="H6" s="19"/>
      <c r="I6" s="19"/>
      <c r="J6" s="19"/>
      <c r="K6" s="19"/>
    </row>
    <row r="7" spans="1:11" s="1" customFormat="1" x14ac:dyDescent="0.3"/>
    <row r="8" spans="1:11" ht="15" thickBot="1" x14ac:dyDescent="0.35"/>
    <row r="9" spans="1:11" x14ac:dyDescent="0.3">
      <c r="B9" s="33" t="s">
        <v>50</v>
      </c>
      <c r="C9" s="34"/>
    </row>
    <row r="10" spans="1:11" x14ac:dyDescent="0.3">
      <c r="B10" s="35"/>
      <c r="C10" s="36"/>
    </row>
    <row r="11" spans="1:11" x14ac:dyDescent="0.3">
      <c r="B11" s="35"/>
      <c r="C11" s="36"/>
    </row>
    <row r="12" spans="1:11" x14ac:dyDescent="0.3">
      <c r="B12" s="35"/>
      <c r="C12" s="36"/>
    </row>
    <row r="13" spans="1:11" ht="15" thickBot="1" x14ac:dyDescent="0.35">
      <c r="B13" s="37"/>
      <c r="C13" s="38"/>
    </row>
    <row r="16" spans="1:11" ht="52.95" customHeight="1" x14ac:dyDescent="0.3">
      <c r="B16" s="10" t="s">
        <v>1</v>
      </c>
      <c r="C16" s="11" t="s">
        <v>4</v>
      </c>
      <c r="D16" s="11" t="s">
        <v>7</v>
      </c>
      <c r="E16" s="11" t="s">
        <v>6</v>
      </c>
      <c r="F16" s="11" t="s">
        <v>2</v>
      </c>
      <c r="G16" s="11" t="s">
        <v>3</v>
      </c>
      <c r="H16" s="11" t="s">
        <v>26</v>
      </c>
      <c r="I16" s="11" t="s">
        <v>27</v>
      </c>
      <c r="J16" s="11" t="s">
        <v>5</v>
      </c>
    </row>
    <row r="17" spans="2:12" x14ac:dyDescent="0.3">
      <c r="B17" s="12" t="s">
        <v>20</v>
      </c>
      <c r="C17" s="15" t="str">
        <f>+TRIM(B17)</f>
        <v>COOD/105-7 SL Apple MacBook Pro</v>
      </c>
      <c r="D17" s="15" t="str">
        <f>+UPPER(C17)</f>
        <v>COOD/105-7 SL APPLE MACBOOK PRO</v>
      </c>
      <c r="E17" s="15" t="str">
        <f>+SUBSTITUTE(D17,"COOD","COD")</f>
        <v>COD/105-7 SL APPLE MACBOOK PRO</v>
      </c>
      <c r="F17" s="15" t="str">
        <f>+LEFT(E17,10)</f>
        <v xml:space="preserve">COD/105-7 </v>
      </c>
      <c r="G17" s="15" t="str">
        <f>+RIGHT(E17,LEN(E17)-FIND(" ",E17)-3)</f>
        <v>APPLE MACBOOK PRO</v>
      </c>
      <c r="H17" s="15" t="str">
        <f>+TRIM(G17)</f>
        <v>APPLE MACBOOK PRO</v>
      </c>
      <c r="I17" s="16" t="str">
        <f>+LEFT(H17,5)</f>
        <v>APPLE</v>
      </c>
      <c r="J17" s="16" t="str">
        <f>+_xlfn.CONCAT(H17," , ",F17)</f>
        <v xml:space="preserve">APPLE MACBOOK PRO , COD/105-7 </v>
      </c>
      <c r="K17" s="3" t="str">
        <f>+IF(J17=L17,"✔","✘")</f>
        <v>✔</v>
      </c>
      <c r="L17" s="2" t="s">
        <v>30</v>
      </c>
    </row>
    <row r="18" spans="2:12" x14ac:dyDescent="0.3">
      <c r="B18" s="12" t="s">
        <v>21</v>
      </c>
      <c r="C18" s="14" t="str">
        <f t="shared" ref="C18:C36" si="0">+TRIM(B18)</f>
        <v>COOD/106-8 ASU Apple Macbook Air 2020</v>
      </c>
      <c r="D18" s="14" t="str">
        <f t="shared" ref="D18:D36" si="1">+UPPER(C18)</f>
        <v>COOD/106-8 ASU APPLE MACBOOK AIR 2020</v>
      </c>
      <c r="E18" s="14" t="str">
        <f t="shared" ref="E18:E36" si="2">+SUBSTITUTE(D18,"COOD","COD")</f>
        <v>COD/106-8 ASU APPLE MACBOOK AIR 2020</v>
      </c>
      <c r="F18" s="14" t="str">
        <f t="shared" ref="F18:F36" si="3">+LEFT(E18,10)</f>
        <v xml:space="preserve">COD/106-8 </v>
      </c>
      <c r="G18" s="14" t="str">
        <f t="shared" ref="G18:G36" si="4">+RIGHT(E18,LEN(E18)-FIND(" ",E18)-3)</f>
        <v xml:space="preserve"> APPLE MACBOOK AIR 2020</v>
      </c>
      <c r="H18" s="14" t="str">
        <f t="shared" ref="H18:H36" si="5">+TRIM(G18)</f>
        <v>APPLE MACBOOK AIR 2020</v>
      </c>
      <c r="I18" s="13" t="str">
        <f t="shared" ref="I18:I19" si="6">+LEFT(H18,5)</f>
        <v>APPLE</v>
      </c>
      <c r="J18" s="13" t="str">
        <f t="shared" ref="J18:J36" si="7">+_xlfn.CONCAT(H18," , ",F18)</f>
        <v xml:space="preserve">APPLE MACBOOK AIR 2020 , COD/106-8 </v>
      </c>
      <c r="K18" s="3" t="str">
        <f t="shared" ref="K18:K36" si="8">+IF(J18=L18,"✔","✘")</f>
        <v>✔</v>
      </c>
      <c r="L18" s="2" t="s">
        <v>31</v>
      </c>
    </row>
    <row r="19" spans="2:12" x14ac:dyDescent="0.3">
      <c r="B19" s="12" t="s">
        <v>19</v>
      </c>
      <c r="C19" s="14" t="str">
        <f t="shared" si="0"/>
        <v>COOD/107-9 FDO Apple MacBook Air</v>
      </c>
      <c r="D19" s="14" t="str">
        <f t="shared" si="1"/>
        <v>COOD/107-9 FDO APPLE MACBOOK AIR</v>
      </c>
      <c r="E19" s="14" t="str">
        <f t="shared" si="2"/>
        <v>COD/107-9 FDO APPLE MACBOOK AIR</v>
      </c>
      <c r="F19" s="14" t="str">
        <f t="shared" si="3"/>
        <v xml:space="preserve">COD/107-9 </v>
      </c>
      <c r="G19" s="14" t="str">
        <f t="shared" si="4"/>
        <v xml:space="preserve"> APPLE MACBOOK AIR</v>
      </c>
      <c r="H19" s="14" t="str">
        <f t="shared" si="5"/>
        <v>APPLE MACBOOK AIR</v>
      </c>
      <c r="I19" s="13" t="str">
        <f t="shared" si="6"/>
        <v>APPLE</v>
      </c>
      <c r="J19" s="13" t="str">
        <f t="shared" si="7"/>
        <v xml:space="preserve">APPLE MACBOOK AIR , COD/107-9 </v>
      </c>
      <c r="K19" s="3" t="str">
        <f t="shared" si="8"/>
        <v>✔</v>
      </c>
      <c r="L19" s="2" t="s">
        <v>32</v>
      </c>
    </row>
    <row r="20" spans="2:12" x14ac:dyDescent="0.3">
      <c r="B20" s="12" t="s">
        <v>18</v>
      </c>
      <c r="C20" s="14" t="str">
        <f t="shared" si="0"/>
        <v>COOD/108-1 FDO Lenovo Laptop IP 3</v>
      </c>
      <c r="D20" s="14" t="str">
        <f t="shared" si="1"/>
        <v>COOD/108-1 FDO LENOVO LAPTOP IP 3</v>
      </c>
      <c r="E20" s="14" t="str">
        <f t="shared" si="2"/>
        <v>COD/108-1 FDO LENOVO LAPTOP IP 3</v>
      </c>
      <c r="F20" s="14" t="str">
        <f t="shared" si="3"/>
        <v xml:space="preserve">COD/108-1 </v>
      </c>
      <c r="G20" s="14" t="str">
        <f t="shared" si="4"/>
        <v xml:space="preserve"> LENOVO LAPTOP IP 3</v>
      </c>
      <c r="H20" s="14" t="str">
        <f t="shared" si="5"/>
        <v>LENOVO LAPTOP IP 3</v>
      </c>
      <c r="I20" s="13" t="str">
        <f>+LEFT(H20,6)</f>
        <v>LENOVO</v>
      </c>
      <c r="J20" s="13" t="str">
        <f t="shared" si="7"/>
        <v xml:space="preserve">LENOVO LAPTOP IP 3 , COD/108-1 </v>
      </c>
      <c r="K20" s="3" t="str">
        <f t="shared" si="8"/>
        <v>✔</v>
      </c>
      <c r="L20" s="2" t="s">
        <v>33</v>
      </c>
    </row>
    <row r="21" spans="2:12" x14ac:dyDescent="0.3">
      <c r="B21" s="12" t="s">
        <v>9</v>
      </c>
      <c r="C21" s="14" t="str">
        <f t="shared" si="0"/>
        <v>COOD/109-1 ASU Lenovo IdeaPad</v>
      </c>
      <c r="D21" s="14" t="str">
        <f t="shared" si="1"/>
        <v>COOD/109-1 ASU LENOVO IDEAPAD</v>
      </c>
      <c r="E21" s="14" t="str">
        <f t="shared" si="2"/>
        <v>COD/109-1 ASU LENOVO IDEAPAD</v>
      </c>
      <c r="F21" s="14" t="str">
        <f t="shared" si="3"/>
        <v xml:space="preserve">COD/109-1 </v>
      </c>
      <c r="G21" s="14" t="str">
        <f t="shared" si="4"/>
        <v xml:space="preserve"> LENOVO IDEAPAD</v>
      </c>
      <c r="H21" s="14" t="str">
        <f t="shared" si="5"/>
        <v>LENOVO IDEAPAD</v>
      </c>
      <c r="I21" s="13" t="str">
        <f t="shared" ref="I21:I22" si="9">+LEFT(H21,6)</f>
        <v>LENOVO</v>
      </c>
      <c r="J21" s="13" t="str">
        <f t="shared" si="7"/>
        <v xml:space="preserve">LENOVO IDEAPAD , COD/109-1 </v>
      </c>
      <c r="K21" s="3" t="str">
        <f t="shared" si="8"/>
        <v>✔</v>
      </c>
      <c r="L21" s="2" t="s">
        <v>34</v>
      </c>
    </row>
    <row r="22" spans="2:12" x14ac:dyDescent="0.3">
      <c r="B22" s="12" t="s">
        <v>8</v>
      </c>
      <c r="C22" s="14" t="str">
        <f t="shared" si="0"/>
        <v>COOD/101-1 SL Lenovo Laptop IP 5</v>
      </c>
      <c r="D22" s="14" t="str">
        <f t="shared" si="1"/>
        <v>COOD/101-1 SL LENOVO LAPTOP IP 5</v>
      </c>
      <c r="E22" s="14" t="str">
        <f t="shared" si="2"/>
        <v>COD/101-1 SL LENOVO LAPTOP IP 5</v>
      </c>
      <c r="F22" s="14" t="str">
        <f t="shared" si="3"/>
        <v xml:space="preserve">COD/101-1 </v>
      </c>
      <c r="G22" s="14" t="str">
        <f t="shared" si="4"/>
        <v>LENOVO LAPTOP IP 5</v>
      </c>
      <c r="H22" s="14" t="str">
        <f t="shared" si="5"/>
        <v>LENOVO LAPTOP IP 5</v>
      </c>
      <c r="I22" s="13" t="str">
        <f t="shared" si="9"/>
        <v>LENOVO</v>
      </c>
      <c r="J22" s="13" t="str">
        <f t="shared" si="7"/>
        <v xml:space="preserve">LENOVO LAPTOP IP 5 , COD/101-1 </v>
      </c>
      <c r="K22" s="3" t="str">
        <f t="shared" si="8"/>
        <v>✔</v>
      </c>
      <c r="L22" s="2" t="s">
        <v>35</v>
      </c>
    </row>
    <row r="23" spans="2:12" x14ac:dyDescent="0.3">
      <c r="B23" s="12" t="s">
        <v>25</v>
      </c>
      <c r="C23" s="14" t="str">
        <f t="shared" si="0"/>
        <v>COOD/101-1 SL Asus Laptop L203MA-DS04 VivoBook L203MA</v>
      </c>
      <c r="D23" s="14" t="str">
        <f t="shared" si="1"/>
        <v>COOD/101-1 SL ASUS LAPTOP L203MA-DS04 VIVOBOOK L203MA</v>
      </c>
      <c r="E23" s="14" t="str">
        <f t="shared" si="2"/>
        <v>COD/101-1 SL ASUS LAPTOP L203MA-DS04 VIVOBOOK L203MA</v>
      </c>
      <c r="F23" s="14" t="str">
        <f t="shared" si="3"/>
        <v xml:space="preserve">COD/101-1 </v>
      </c>
      <c r="G23" s="14" t="str">
        <f t="shared" si="4"/>
        <v>ASUS LAPTOP L203MA-DS04 VIVOBOOK L203MA</v>
      </c>
      <c r="H23" s="14" t="str">
        <f t="shared" si="5"/>
        <v>ASUS LAPTOP L203MA-DS04 VIVOBOOK L203MA</v>
      </c>
      <c r="I23" s="13" t="str">
        <f>+LEFT(H23,4)</f>
        <v>ASUS</v>
      </c>
      <c r="J23" s="13" t="str">
        <f t="shared" si="7"/>
        <v xml:space="preserve">ASUS LAPTOP L203MA-DS04 VIVOBOOK L203MA , COD/101-1 </v>
      </c>
      <c r="K23" s="3" t="str">
        <f t="shared" si="8"/>
        <v>✔</v>
      </c>
      <c r="L23" s="2" t="s">
        <v>36</v>
      </c>
    </row>
    <row r="24" spans="2:12" x14ac:dyDescent="0.3">
      <c r="B24" s="12" t="s">
        <v>17</v>
      </c>
      <c r="C24" s="14" t="str">
        <f t="shared" si="0"/>
        <v>COOD/101-1 PJC ASUS VivoBook 15 </v>
      </c>
      <c r="D24" s="14" t="str">
        <f t="shared" si="1"/>
        <v>COOD/101-1 PJC ASUS VIVOBOOK 15 </v>
      </c>
      <c r="E24" s="14" t="str">
        <f t="shared" si="2"/>
        <v>COD/101-1 PJC ASUS VIVOBOOK 15 </v>
      </c>
      <c r="F24" s="14" t="str">
        <f t="shared" si="3"/>
        <v xml:space="preserve">COD/101-1 </v>
      </c>
      <c r="G24" s="14" t="str">
        <f t="shared" si="4"/>
        <v xml:space="preserve"> ASUS VIVOBOOK 15 </v>
      </c>
      <c r="H24" s="14" t="str">
        <f t="shared" si="5"/>
        <v>ASUS VIVOBOOK 15 </v>
      </c>
      <c r="I24" s="13" t="str">
        <f t="shared" ref="I24:I25" si="10">+LEFT(H24,4)</f>
        <v>ASUS</v>
      </c>
      <c r="J24" s="13" t="str">
        <f t="shared" si="7"/>
        <v xml:space="preserve">ASUS VIVOBOOK 15  , COD/101-1 </v>
      </c>
      <c r="K24" s="3" t="str">
        <f t="shared" si="8"/>
        <v>✔</v>
      </c>
      <c r="L24" s="2" t="s">
        <v>37</v>
      </c>
    </row>
    <row r="25" spans="2:12" x14ac:dyDescent="0.3">
      <c r="B25" s="12" t="s">
        <v>10</v>
      </c>
      <c r="C25" s="14" t="str">
        <f t="shared" si="0"/>
        <v>COOD/103-15 PJC ASUS Laptops Laptop Vivobook</v>
      </c>
      <c r="D25" s="14" t="str">
        <f t="shared" si="1"/>
        <v>COOD/103-15 PJC ASUS LAPTOPS LAPTOP VIVOBOOK</v>
      </c>
      <c r="E25" s="14" t="str">
        <f t="shared" si="2"/>
        <v>COD/103-15 PJC ASUS LAPTOPS LAPTOP VIVOBOOK</v>
      </c>
      <c r="F25" s="14" t="str">
        <f t="shared" si="3"/>
        <v>COD/103-15</v>
      </c>
      <c r="G25" s="14" t="str">
        <f t="shared" si="4"/>
        <v xml:space="preserve"> ASUS LAPTOPS LAPTOP VIVOBOOK</v>
      </c>
      <c r="H25" s="14" t="str">
        <f t="shared" si="5"/>
        <v>ASUS LAPTOPS LAPTOP VIVOBOOK</v>
      </c>
      <c r="I25" s="13" t="str">
        <f t="shared" si="10"/>
        <v>ASUS</v>
      </c>
      <c r="J25" s="13" t="str">
        <f t="shared" si="7"/>
        <v>ASUS LAPTOPS LAPTOP VIVOBOOK , COD/103-15</v>
      </c>
      <c r="K25" s="3" t="str">
        <f t="shared" si="8"/>
        <v>✔</v>
      </c>
      <c r="L25" s="2" t="s">
        <v>38</v>
      </c>
    </row>
    <row r="26" spans="2:12" x14ac:dyDescent="0.3">
      <c r="B26" s="12" t="s">
        <v>28</v>
      </c>
      <c r="C26" s="14" t="str">
        <f t="shared" si="0"/>
        <v>COOD/101-1 ENC ASUS Laptops Laptop Vivobook</v>
      </c>
      <c r="D26" s="14" t="str">
        <f t="shared" si="1"/>
        <v>COOD/101-1 ENC ASUS LAPTOPS LAPTOP VIVOBOOK</v>
      </c>
      <c r="E26" s="14" t="str">
        <f t="shared" si="2"/>
        <v>COD/101-1 ENC ASUS LAPTOPS LAPTOP VIVOBOOK</v>
      </c>
      <c r="F26" s="14" t="str">
        <f t="shared" si="3"/>
        <v xml:space="preserve">COD/101-1 </v>
      </c>
      <c r="G26" s="14" t="str">
        <f t="shared" si="4"/>
        <v xml:space="preserve"> ASUS LAPTOPS LAPTOP VIVOBOOK</v>
      </c>
      <c r="H26" s="14" t="str">
        <f t="shared" si="5"/>
        <v>ASUS LAPTOPS LAPTOP VIVOBOOK</v>
      </c>
      <c r="I26" s="13" t="str">
        <f>+LEFT(H26,5)</f>
        <v xml:space="preserve">ASUS </v>
      </c>
      <c r="J26" s="13" t="str">
        <f t="shared" si="7"/>
        <v xml:space="preserve">ASUS LAPTOPS LAPTOP VIVOBOOK , COD/101-1 </v>
      </c>
      <c r="K26" s="3" t="str">
        <f t="shared" si="8"/>
        <v>✔</v>
      </c>
      <c r="L26" s="2" t="s">
        <v>39</v>
      </c>
    </row>
    <row r="27" spans="2:12" x14ac:dyDescent="0.3">
      <c r="B27" s="12" t="s">
        <v>29</v>
      </c>
      <c r="C27" s="14" t="str">
        <f t="shared" si="0"/>
        <v>COOD/105-1 ENC HP Stream 14″ HD Laptop,</v>
      </c>
      <c r="D27" s="14" t="str">
        <f t="shared" si="1"/>
        <v>COOD/105-1 ENC HP STREAM 14″ HD LAPTOP,</v>
      </c>
      <c r="E27" s="14" t="str">
        <f t="shared" si="2"/>
        <v>COD/105-1 ENC HP STREAM 14″ HD LAPTOP,</v>
      </c>
      <c r="F27" s="14" t="str">
        <f t="shared" si="3"/>
        <v xml:space="preserve">COD/105-1 </v>
      </c>
      <c r="G27" s="14" t="str">
        <f t="shared" si="4"/>
        <v xml:space="preserve"> HP STREAM 14″ HD LAPTOP,</v>
      </c>
      <c r="H27" s="14" t="str">
        <f t="shared" si="5"/>
        <v>HP STREAM 14″ HD LAPTOP,</v>
      </c>
      <c r="I27" s="13" t="str">
        <f>+LEFT(H27,2)</f>
        <v>HP</v>
      </c>
      <c r="J27" s="13" t="str">
        <f t="shared" si="7"/>
        <v xml:space="preserve">HP STREAM 14″ HD LAPTOP, , COD/105-1 </v>
      </c>
      <c r="K27" s="3" t="str">
        <f t="shared" si="8"/>
        <v>✔</v>
      </c>
      <c r="L27" s="2" t="s">
        <v>40</v>
      </c>
    </row>
    <row r="28" spans="2:12" x14ac:dyDescent="0.3">
      <c r="B28" s="12" t="s">
        <v>16</v>
      </c>
      <c r="C28" s="14" t="str">
        <f t="shared" si="0"/>
        <v>COOD/101-8 ASU Dell Latitude 7290</v>
      </c>
      <c r="D28" s="14" t="str">
        <f t="shared" si="1"/>
        <v>COOD/101-8 ASU DELL LATITUDE 7290</v>
      </c>
      <c r="E28" s="14" t="str">
        <f t="shared" si="2"/>
        <v>COD/101-8 ASU DELL LATITUDE 7290</v>
      </c>
      <c r="F28" s="14" t="str">
        <f t="shared" si="3"/>
        <v xml:space="preserve">COD/101-8 </v>
      </c>
      <c r="G28" s="14" t="str">
        <f t="shared" si="4"/>
        <v xml:space="preserve"> DELL LATITUDE 7290</v>
      </c>
      <c r="H28" s="14" t="str">
        <f t="shared" si="5"/>
        <v>DELL LATITUDE 7290</v>
      </c>
      <c r="I28" s="13" t="str">
        <f>+LEFT(H28,4)</f>
        <v>DELL</v>
      </c>
      <c r="J28" s="13" t="str">
        <f t="shared" si="7"/>
        <v xml:space="preserve">DELL LATITUDE 7290 , COD/101-8 </v>
      </c>
      <c r="K28" s="3" t="str">
        <f t="shared" si="8"/>
        <v>✔</v>
      </c>
      <c r="L28" s="2" t="s">
        <v>41</v>
      </c>
    </row>
    <row r="29" spans="2:12" x14ac:dyDescent="0.3">
      <c r="B29" s="12" t="s">
        <v>23</v>
      </c>
      <c r="C29" s="14" t="str">
        <f t="shared" si="0"/>
        <v>COOD/117-1 FDO Dell Latitude 5480 </v>
      </c>
      <c r="D29" s="14" t="str">
        <f t="shared" si="1"/>
        <v>COOD/117-1 FDO DELL LATITUDE 5480 </v>
      </c>
      <c r="E29" s="14" t="str">
        <f t="shared" si="2"/>
        <v>COD/117-1 FDO DELL LATITUDE 5480 </v>
      </c>
      <c r="F29" s="14" t="str">
        <f t="shared" si="3"/>
        <v xml:space="preserve">COD/117-1 </v>
      </c>
      <c r="G29" s="14" t="str">
        <f t="shared" si="4"/>
        <v xml:space="preserve"> DELL LATITUDE 5480 </v>
      </c>
      <c r="H29" s="14" t="str">
        <f t="shared" si="5"/>
        <v>DELL LATITUDE 5480 </v>
      </c>
      <c r="I29" s="13" t="str">
        <f t="shared" ref="I29:I34" si="11">+LEFT(H29,4)</f>
        <v>DELL</v>
      </c>
      <c r="J29" s="13" t="str">
        <f t="shared" si="7"/>
        <v xml:space="preserve">DELL LATITUDE 5480  , COD/117-1 </v>
      </c>
      <c r="K29" s="3" t="str">
        <f t="shared" si="8"/>
        <v>✔</v>
      </c>
      <c r="L29" s="2" t="s">
        <v>42</v>
      </c>
    </row>
    <row r="30" spans="2:12" x14ac:dyDescent="0.3">
      <c r="B30" s="12" t="s">
        <v>15</v>
      </c>
      <c r="C30" s="14" t="str">
        <f t="shared" si="0"/>
        <v>COOD/101-2 SL Dell Latitude 5480 Business Laptop</v>
      </c>
      <c r="D30" s="14" t="str">
        <f t="shared" si="1"/>
        <v>COOD/101-2 SL DELL LATITUDE 5480 BUSINESS LAPTOP</v>
      </c>
      <c r="E30" s="14" t="str">
        <f t="shared" si="2"/>
        <v>COD/101-2 SL DELL LATITUDE 5480 BUSINESS LAPTOP</v>
      </c>
      <c r="F30" s="14" t="str">
        <f t="shared" si="3"/>
        <v xml:space="preserve">COD/101-2 </v>
      </c>
      <c r="G30" s="14" t="str">
        <f t="shared" si="4"/>
        <v>DELL LATITUDE 5480 BUSINESS LAPTOP</v>
      </c>
      <c r="H30" s="14" t="str">
        <f t="shared" si="5"/>
        <v>DELL LATITUDE 5480 BUSINESS LAPTOP</v>
      </c>
      <c r="I30" s="13" t="str">
        <f t="shared" si="11"/>
        <v>DELL</v>
      </c>
      <c r="J30" s="13" t="str">
        <f t="shared" si="7"/>
        <v xml:space="preserve">DELL LATITUDE 5480 BUSINESS LAPTOP , COD/101-2 </v>
      </c>
      <c r="K30" s="3" t="str">
        <f t="shared" si="8"/>
        <v>✔</v>
      </c>
      <c r="L30" s="2" t="s">
        <v>43</v>
      </c>
    </row>
    <row r="31" spans="2:12" x14ac:dyDescent="0.3">
      <c r="B31" s="12" t="s">
        <v>12</v>
      </c>
      <c r="C31" s="14" t="str">
        <f t="shared" si="0"/>
        <v>COOD/101-1 SL Acer Aspire 5 Slim Laptop</v>
      </c>
      <c r="D31" s="14" t="str">
        <f t="shared" si="1"/>
        <v>COOD/101-1 SL ACER ASPIRE 5 SLIM LAPTOP</v>
      </c>
      <c r="E31" s="14" t="str">
        <f t="shared" si="2"/>
        <v>COD/101-1 SL ACER ASPIRE 5 SLIM LAPTOP</v>
      </c>
      <c r="F31" s="14" t="str">
        <f t="shared" si="3"/>
        <v xml:space="preserve">COD/101-1 </v>
      </c>
      <c r="G31" s="14" t="str">
        <f t="shared" si="4"/>
        <v>ACER ASPIRE 5 SLIM LAPTOP</v>
      </c>
      <c r="H31" s="14" t="str">
        <f t="shared" si="5"/>
        <v>ACER ASPIRE 5 SLIM LAPTOP</v>
      </c>
      <c r="I31" s="13" t="str">
        <f t="shared" si="11"/>
        <v>ACER</v>
      </c>
      <c r="J31" s="13" t="str">
        <f t="shared" si="7"/>
        <v xml:space="preserve">ACER ASPIRE 5 SLIM LAPTOP , COD/101-1 </v>
      </c>
      <c r="K31" s="3" t="str">
        <f t="shared" si="8"/>
        <v>✔</v>
      </c>
      <c r="L31" s="2" t="s">
        <v>44</v>
      </c>
    </row>
    <row r="32" spans="2:12" x14ac:dyDescent="0.3">
      <c r="B32" s="12" t="s">
        <v>14</v>
      </c>
      <c r="C32" s="14" t="str">
        <f t="shared" si="0"/>
        <v>COOD/102-2 SL Acer Predator M-Utility </v>
      </c>
      <c r="D32" s="14" t="str">
        <f t="shared" si="1"/>
        <v>COOD/102-2 SL ACER PREDATOR M-UTILITY </v>
      </c>
      <c r="E32" s="14" t="str">
        <f t="shared" si="2"/>
        <v>COD/102-2 SL ACER PREDATOR M-UTILITY </v>
      </c>
      <c r="F32" s="14" t="str">
        <f t="shared" si="3"/>
        <v xml:space="preserve">COD/102-2 </v>
      </c>
      <c r="G32" s="14" t="str">
        <f t="shared" si="4"/>
        <v>ACER PREDATOR M-UTILITY </v>
      </c>
      <c r="H32" s="14" t="str">
        <f t="shared" si="5"/>
        <v>ACER PREDATOR M-UTILITY </v>
      </c>
      <c r="I32" s="13" t="str">
        <f t="shared" si="11"/>
        <v>ACER</v>
      </c>
      <c r="J32" s="13" t="str">
        <f t="shared" si="7"/>
        <v xml:space="preserve">ACER PREDATOR M-UTILITY  , COD/102-2 </v>
      </c>
      <c r="K32" s="3" t="str">
        <f t="shared" si="8"/>
        <v>✔</v>
      </c>
      <c r="L32" s="2" t="s">
        <v>45</v>
      </c>
    </row>
    <row r="33" spans="2:12" x14ac:dyDescent="0.3">
      <c r="B33" s="12" t="s">
        <v>11</v>
      </c>
      <c r="C33" s="14" t="str">
        <f t="shared" si="0"/>
        <v>COOD/102-2 ASU Acer Premium Aspire 5 A515</v>
      </c>
      <c r="D33" s="14" t="str">
        <f t="shared" si="1"/>
        <v>COOD/102-2 ASU ACER PREMIUM ASPIRE 5 A515</v>
      </c>
      <c r="E33" s="14" t="str">
        <f t="shared" si="2"/>
        <v>COD/102-2 ASU ACER PREMIUM ASPIRE 5 A515</v>
      </c>
      <c r="F33" s="14" t="str">
        <f t="shared" si="3"/>
        <v xml:space="preserve">COD/102-2 </v>
      </c>
      <c r="G33" s="14" t="str">
        <f t="shared" si="4"/>
        <v xml:space="preserve"> ACER PREMIUM ASPIRE 5 A515</v>
      </c>
      <c r="H33" s="14" t="str">
        <f t="shared" si="5"/>
        <v>ACER PREMIUM ASPIRE 5 A515</v>
      </c>
      <c r="I33" s="13" t="str">
        <f t="shared" si="11"/>
        <v>ACER</v>
      </c>
      <c r="J33" s="13" t="str">
        <f t="shared" si="7"/>
        <v xml:space="preserve">ACER PREMIUM ASPIRE 5 A515 , COD/102-2 </v>
      </c>
      <c r="K33" s="3" t="str">
        <f t="shared" si="8"/>
        <v>✔</v>
      </c>
      <c r="L33" s="2" t="s">
        <v>46</v>
      </c>
    </row>
    <row r="34" spans="2:12" x14ac:dyDescent="0.3">
      <c r="B34" s="12" t="s">
        <v>13</v>
      </c>
      <c r="C34" s="14" t="str">
        <f t="shared" si="0"/>
        <v>COOD/102-2 PJC Acer Laptop Aspire 5</v>
      </c>
      <c r="D34" s="14" t="str">
        <f t="shared" si="1"/>
        <v>COOD/102-2 PJC ACER LAPTOP ASPIRE 5</v>
      </c>
      <c r="E34" s="14" t="str">
        <f t="shared" si="2"/>
        <v>COD/102-2 PJC ACER LAPTOP ASPIRE 5</v>
      </c>
      <c r="F34" s="14" t="str">
        <f t="shared" si="3"/>
        <v xml:space="preserve">COD/102-2 </v>
      </c>
      <c r="G34" s="14" t="str">
        <f t="shared" si="4"/>
        <v xml:space="preserve"> ACER LAPTOP ASPIRE 5</v>
      </c>
      <c r="H34" s="14" t="str">
        <f t="shared" si="5"/>
        <v>ACER LAPTOP ASPIRE 5</v>
      </c>
      <c r="I34" s="13" t="str">
        <f t="shared" si="11"/>
        <v>ACER</v>
      </c>
      <c r="J34" s="13" t="str">
        <f t="shared" si="7"/>
        <v xml:space="preserve">ACER LAPTOP ASPIRE 5 , COD/102-2 </v>
      </c>
      <c r="K34" s="3" t="str">
        <f t="shared" si="8"/>
        <v>✔</v>
      </c>
      <c r="L34" s="2" t="s">
        <v>47</v>
      </c>
    </row>
    <row r="35" spans="2:12" x14ac:dyDescent="0.3">
      <c r="B35" s="12" t="s">
        <v>24</v>
      </c>
      <c r="C35" s="14" t="str">
        <f t="shared" si="0"/>
        <v>COOD/102-2 PJC Alienware AAW17R4-7002SLV</v>
      </c>
      <c r="D35" s="14" t="str">
        <f t="shared" si="1"/>
        <v>COOD/102-2 PJC ALIENWARE AAW17R4-7002SLV</v>
      </c>
      <c r="E35" s="14" t="str">
        <f t="shared" si="2"/>
        <v>COD/102-2 PJC ALIENWARE AAW17R4-7002SLV</v>
      </c>
      <c r="F35" s="14" t="str">
        <f t="shared" si="3"/>
        <v xml:space="preserve">COD/102-2 </v>
      </c>
      <c r="G35" s="14" t="str">
        <f t="shared" si="4"/>
        <v xml:space="preserve"> ALIENWARE AAW17R4-7002SLV</v>
      </c>
      <c r="H35" s="14" t="str">
        <f t="shared" si="5"/>
        <v>ALIENWARE AAW17R4-7002SLV</v>
      </c>
      <c r="I35" s="13" t="str">
        <f>+LEFT(H35,5)</f>
        <v>ALIEN</v>
      </c>
      <c r="J35" s="13" t="str">
        <f t="shared" si="7"/>
        <v xml:space="preserve">ALIENWARE AAW17R4-7002SLV , COD/102-2 </v>
      </c>
      <c r="K35" s="3" t="str">
        <f t="shared" si="8"/>
        <v>✔</v>
      </c>
      <c r="L35" s="2" t="s">
        <v>48</v>
      </c>
    </row>
    <row r="36" spans="2:12" x14ac:dyDescent="0.3">
      <c r="B36" s="12" t="s">
        <v>22</v>
      </c>
      <c r="C36" s="14" t="str">
        <f t="shared" si="0"/>
        <v>COOD/122-2 ASU Razer Blade 15 Base Gaming Laptop 2021</v>
      </c>
      <c r="D36" s="14" t="str">
        <f t="shared" si="1"/>
        <v>COOD/122-2 ASU RAZER BLADE 15 BASE GAMING LAPTOP 2021</v>
      </c>
      <c r="E36" s="14" t="str">
        <f t="shared" si="2"/>
        <v>COD/122-2 ASU RAZER BLADE 15 BASE GAMING LAPTOP 2021</v>
      </c>
      <c r="F36" s="14" t="str">
        <f t="shared" si="3"/>
        <v xml:space="preserve">COD/122-2 </v>
      </c>
      <c r="G36" s="14" t="str">
        <f t="shared" si="4"/>
        <v xml:space="preserve"> RAZER BLADE 15 BASE GAMING LAPTOP 2021</v>
      </c>
      <c r="H36" s="14" t="str">
        <f t="shared" si="5"/>
        <v>RAZER BLADE 15 BASE GAMING LAPTOP 2021</v>
      </c>
      <c r="I36" s="13" t="str">
        <f>+LEFT(H36,5)</f>
        <v>RAZER</v>
      </c>
      <c r="J36" s="13" t="str">
        <f t="shared" si="7"/>
        <v xml:space="preserve">RAZER BLADE 15 BASE GAMING LAPTOP 2021 , COD/122-2 </v>
      </c>
      <c r="K36" s="3" t="str">
        <f t="shared" si="8"/>
        <v>✔</v>
      </c>
      <c r="L36" s="2" t="s">
        <v>49</v>
      </c>
    </row>
  </sheetData>
  <mergeCells count="2">
    <mergeCell ref="B9:C13"/>
    <mergeCell ref="C2:E6"/>
  </mergeCells>
  <conditionalFormatting sqref="K17:K36">
    <cfRule type="cellIs" dxfId="5" priority="3" operator="equal">
      <formula>"✔"</formula>
    </cfRule>
    <cfRule type="cellIs" dxfId="4" priority="2" operator="equal">
      <formula>"✘"</formula>
    </cfRule>
    <cfRule type="expression" dxfId="3" priority="1">
      <formula>$J17=""</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A5B2B-10CA-495E-9555-6D57A3B5F213}">
  <sheetPr>
    <tabColor rgb="FF009999"/>
  </sheetPr>
  <dimension ref="A1:M36"/>
  <sheetViews>
    <sheetView tabSelected="1" topLeftCell="A2" zoomScale="85" zoomScaleNormal="85" workbookViewId="0">
      <selection activeCell="B4" sqref="B4"/>
    </sheetView>
  </sheetViews>
  <sheetFormatPr baseColWidth="10" defaultColWidth="11.5546875" defaultRowHeight="14.4" x14ac:dyDescent="0.3"/>
  <cols>
    <col min="1" max="1" width="11.5546875" style="2"/>
    <col min="2" max="2" width="59.6640625" style="2" bestFit="1" customWidth="1"/>
    <col min="3" max="3" width="55.44140625" style="2" bestFit="1" customWidth="1"/>
    <col min="4" max="4" width="57.88671875" style="2" bestFit="1" customWidth="1"/>
    <col min="5" max="5" width="56.44140625" style="2" bestFit="1" customWidth="1"/>
    <col min="6" max="6" width="11.33203125" style="2" bestFit="1" customWidth="1"/>
    <col min="7" max="7" width="49.44140625" style="2" bestFit="1" customWidth="1"/>
    <col min="8" max="8" width="49.44140625" style="2" customWidth="1"/>
    <col min="9" max="9" width="40.88671875" style="2" bestFit="1" customWidth="1"/>
    <col min="10" max="10" width="51.6640625" style="2" customWidth="1"/>
    <col min="11" max="11" width="10.6640625" style="2" bestFit="1" customWidth="1"/>
    <col min="12" max="13" width="11.5546875" style="2" hidden="1" customWidth="1"/>
    <col min="14" max="16384" width="11.5546875" style="2"/>
  </cols>
  <sheetData>
    <row r="1" spans="1:11" s="1" customFormat="1" ht="15" thickBot="1" x14ac:dyDescent="0.35"/>
    <row r="2" spans="1:11" s="1" customFormat="1" ht="14.4" customHeight="1" x14ac:dyDescent="0.3">
      <c r="A2" s="4"/>
      <c r="B2" s="5"/>
      <c r="C2" s="39" t="s">
        <v>0</v>
      </c>
      <c r="D2" s="40"/>
      <c r="E2" s="40"/>
      <c r="F2" s="40"/>
      <c r="G2" s="17"/>
      <c r="H2" s="17"/>
      <c r="I2" s="17"/>
      <c r="J2" s="17"/>
      <c r="K2" s="17"/>
    </row>
    <row r="3" spans="1:11" s="1" customFormat="1" ht="14.4" customHeight="1" x14ac:dyDescent="0.3">
      <c r="A3" s="6"/>
      <c r="B3" s="7"/>
      <c r="C3" s="41"/>
      <c r="D3" s="42"/>
      <c r="E3" s="42"/>
      <c r="F3" s="42"/>
      <c r="G3" s="18"/>
      <c r="H3" s="18"/>
      <c r="I3" s="18"/>
      <c r="J3" s="18"/>
      <c r="K3" s="18"/>
    </row>
    <row r="4" spans="1:11" s="1" customFormat="1" ht="14.4" customHeight="1" x14ac:dyDescent="0.3">
      <c r="A4" s="6"/>
      <c r="B4" s="7"/>
      <c r="C4" s="41"/>
      <c r="D4" s="42"/>
      <c r="E4" s="42"/>
      <c r="F4" s="42"/>
      <c r="G4" s="18"/>
      <c r="H4" s="18"/>
      <c r="I4" s="18"/>
      <c r="J4" s="18"/>
      <c r="K4" s="18"/>
    </row>
    <row r="5" spans="1:11" s="1" customFormat="1" ht="14.4" customHeight="1" x14ac:dyDescent="0.3">
      <c r="A5" s="6"/>
      <c r="B5" s="7"/>
      <c r="C5" s="41"/>
      <c r="D5" s="42"/>
      <c r="E5" s="42"/>
      <c r="F5" s="42"/>
      <c r="G5" s="18"/>
      <c r="H5" s="18"/>
      <c r="I5" s="18"/>
      <c r="J5" s="18"/>
      <c r="K5" s="18"/>
    </row>
    <row r="6" spans="1:11" s="1" customFormat="1" ht="15" customHeight="1" thickBot="1" x14ac:dyDescent="0.35">
      <c r="A6" s="8"/>
      <c r="B6" s="9"/>
      <c r="C6" s="43"/>
      <c r="D6" s="44"/>
      <c r="E6" s="44"/>
      <c r="F6" s="44"/>
      <c r="G6" s="19"/>
      <c r="H6" s="19"/>
      <c r="I6" s="19"/>
      <c r="J6" s="19"/>
      <c r="K6" s="19"/>
    </row>
    <row r="7" spans="1:11" s="1" customFormat="1" x14ac:dyDescent="0.3"/>
    <row r="10" spans="1:11" ht="15" thickBot="1" x14ac:dyDescent="0.35"/>
    <row r="11" spans="1:11" x14ac:dyDescent="0.3">
      <c r="D11" s="45" t="s">
        <v>57</v>
      </c>
      <c r="E11" s="47" t="str">
        <f>+IF(M17=20,"100","0")</f>
        <v>0</v>
      </c>
    </row>
    <row r="12" spans="1:11" ht="15" thickBot="1" x14ac:dyDescent="0.35">
      <c r="D12" s="46"/>
      <c r="E12" s="48"/>
    </row>
    <row r="14" spans="1:11" ht="90.6" customHeight="1" x14ac:dyDescent="0.3"/>
    <row r="16" spans="1:11" ht="52.95" customHeight="1" x14ac:dyDescent="0.3">
      <c r="B16" s="20" t="s">
        <v>1</v>
      </c>
      <c r="C16" s="22" t="s">
        <v>4</v>
      </c>
      <c r="D16" s="22" t="s">
        <v>7</v>
      </c>
      <c r="E16" s="22" t="s">
        <v>6</v>
      </c>
      <c r="F16" s="22" t="s">
        <v>2</v>
      </c>
      <c r="G16" s="22" t="s">
        <v>3</v>
      </c>
      <c r="H16" s="22" t="s">
        <v>26</v>
      </c>
      <c r="I16" s="22" t="s">
        <v>27</v>
      </c>
      <c r="J16" s="22" t="s">
        <v>5</v>
      </c>
    </row>
    <row r="17" spans="2:13" x14ac:dyDescent="0.3">
      <c r="B17" s="21" t="s">
        <v>20</v>
      </c>
      <c r="C17" s="23" t="s">
        <v>51</v>
      </c>
      <c r="D17" s="23" t="s">
        <v>52</v>
      </c>
      <c r="E17" s="23" t="s">
        <v>53</v>
      </c>
      <c r="F17" s="23" t="s">
        <v>54</v>
      </c>
      <c r="G17" s="23" t="s">
        <v>55</v>
      </c>
      <c r="H17" s="23" t="s">
        <v>55</v>
      </c>
      <c r="I17" s="24" t="s">
        <v>56</v>
      </c>
      <c r="J17" s="24" t="s">
        <v>30</v>
      </c>
      <c r="K17" s="3" t="str">
        <f>+IF(J17=L17,"✔","✘")</f>
        <v>✔</v>
      </c>
      <c r="L17" s="2" t="s">
        <v>30</v>
      </c>
      <c r="M17" s="2">
        <f>+COUNTIF(K17:K36,"✔")</f>
        <v>1</v>
      </c>
    </row>
    <row r="18" spans="2:13" x14ac:dyDescent="0.3">
      <c r="B18" s="21" t="s">
        <v>21</v>
      </c>
      <c r="C18" s="25"/>
      <c r="D18" s="25"/>
      <c r="E18" s="25"/>
      <c r="F18" s="25"/>
      <c r="G18" s="25"/>
      <c r="H18" s="25"/>
      <c r="I18" s="26"/>
      <c r="J18" s="26"/>
      <c r="K18" s="3" t="str">
        <f t="shared" ref="K18:K36" si="0">+IF(J18=L18,"✔","✘")</f>
        <v>✘</v>
      </c>
      <c r="L18" s="2" t="s">
        <v>31</v>
      </c>
    </row>
    <row r="19" spans="2:13" x14ac:dyDescent="0.3">
      <c r="B19" s="21" t="s">
        <v>19</v>
      </c>
      <c r="C19" s="25"/>
      <c r="D19" s="25"/>
      <c r="E19" s="25"/>
      <c r="F19" s="25"/>
      <c r="G19" s="25"/>
      <c r="H19" s="25"/>
      <c r="I19" s="26"/>
      <c r="J19" s="26"/>
      <c r="K19" s="3" t="str">
        <f t="shared" si="0"/>
        <v>✘</v>
      </c>
      <c r="L19" s="2" t="s">
        <v>32</v>
      </c>
    </row>
    <row r="20" spans="2:13" x14ac:dyDescent="0.3">
      <c r="B20" s="21" t="s">
        <v>18</v>
      </c>
      <c r="C20" s="25"/>
      <c r="D20" s="25"/>
      <c r="E20" s="25"/>
      <c r="F20" s="25"/>
      <c r="G20" s="25"/>
      <c r="H20" s="25"/>
      <c r="I20" s="26"/>
      <c r="J20" s="26"/>
      <c r="K20" s="3" t="str">
        <f t="shared" si="0"/>
        <v>✘</v>
      </c>
      <c r="L20" s="2" t="s">
        <v>33</v>
      </c>
    </row>
    <row r="21" spans="2:13" x14ac:dyDescent="0.3">
      <c r="B21" s="21" t="s">
        <v>9</v>
      </c>
      <c r="C21" s="25"/>
      <c r="D21" s="25"/>
      <c r="E21" s="25"/>
      <c r="F21" s="25"/>
      <c r="G21" s="25"/>
      <c r="H21" s="25"/>
      <c r="I21" s="26"/>
      <c r="J21" s="26"/>
      <c r="K21" s="3" t="str">
        <f t="shared" si="0"/>
        <v>✘</v>
      </c>
      <c r="L21" s="2" t="s">
        <v>34</v>
      </c>
    </row>
    <row r="22" spans="2:13" x14ac:dyDescent="0.3">
      <c r="B22" s="21" t="s">
        <v>8</v>
      </c>
      <c r="C22" s="25"/>
      <c r="D22" s="25"/>
      <c r="E22" s="25"/>
      <c r="F22" s="25"/>
      <c r="G22" s="25"/>
      <c r="H22" s="25"/>
      <c r="I22" s="26"/>
      <c r="J22" s="26"/>
      <c r="K22" s="3" t="str">
        <f t="shared" si="0"/>
        <v>✘</v>
      </c>
      <c r="L22" s="2" t="s">
        <v>35</v>
      </c>
    </row>
    <row r="23" spans="2:13" x14ac:dyDescent="0.3">
      <c r="B23" s="21" t="s">
        <v>25</v>
      </c>
      <c r="C23" s="25"/>
      <c r="D23" s="25"/>
      <c r="E23" s="25"/>
      <c r="F23" s="25"/>
      <c r="G23" s="25"/>
      <c r="H23" s="25"/>
      <c r="I23" s="26"/>
      <c r="J23" s="26"/>
      <c r="K23" s="3" t="str">
        <f t="shared" si="0"/>
        <v>✘</v>
      </c>
      <c r="L23" s="2" t="s">
        <v>36</v>
      </c>
    </row>
    <row r="24" spans="2:13" x14ac:dyDescent="0.3">
      <c r="B24" s="21" t="s">
        <v>17</v>
      </c>
      <c r="C24" s="25"/>
      <c r="D24" s="25"/>
      <c r="E24" s="25"/>
      <c r="F24" s="25"/>
      <c r="G24" s="25"/>
      <c r="H24" s="25"/>
      <c r="I24" s="26"/>
      <c r="J24" s="26"/>
      <c r="K24" s="3" t="str">
        <f t="shared" si="0"/>
        <v>✘</v>
      </c>
      <c r="L24" s="2" t="s">
        <v>37</v>
      </c>
    </row>
    <row r="25" spans="2:13" x14ac:dyDescent="0.3">
      <c r="B25" s="21" t="s">
        <v>10</v>
      </c>
      <c r="C25" s="25"/>
      <c r="D25" s="25"/>
      <c r="E25" s="25"/>
      <c r="F25" s="25"/>
      <c r="G25" s="25"/>
      <c r="H25" s="25"/>
      <c r="I25" s="26"/>
      <c r="J25" s="26"/>
      <c r="K25" s="3" t="str">
        <f t="shared" si="0"/>
        <v>✘</v>
      </c>
      <c r="L25" s="2" t="s">
        <v>38</v>
      </c>
    </row>
    <row r="26" spans="2:13" x14ac:dyDescent="0.3">
      <c r="B26" s="21" t="s">
        <v>28</v>
      </c>
      <c r="C26" s="25"/>
      <c r="D26" s="25"/>
      <c r="E26" s="25"/>
      <c r="F26" s="25"/>
      <c r="G26" s="25"/>
      <c r="H26" s="25"/>
      <c r="I26" s="26"/>
      <c r="J26" s="26"/>
      <c r="K26" s="3" t="str">
        <f t="shared" si="0"/>
        <v>✘</v>
      </c>
      <c r="L26" s="2" t="s">
        <v>39</v>
      </c>
    </row>
    <row r="27" spans="2:13" x14ac:dyDescent="0.3">
      <c r="B27" s="21" t="s">
        <v>29</v>
      </c>
      <c r="C27" s="25"/>
      <c r="D27" s="25"/>
      <c r="E27" s="25"/>
      <c r="F27" s="25"/>
      <c r="G27" s="25"/>
      <c r="H27" s="25"/>
      <c r="I27" s="26"/>
      <c r="J27" s="26"/>
      <c r="K27" s="3" t="str">
        <f t="shared" si="0"/>
        <v>✘</v>
      </c>
      <c r="L27" s="2" t="s">
        <v>40</v>
      </c>
    </row>
    <row r="28" spans="2:13" x14ac:dyDescent="0.3">
      <c r="B28" s="21" t="s">
        <v>16</v>
      </c>
      <c r="C28" s="25"/>
      <c r="D28" s="25"/>
      <c r="E28" s="25"/>
      <c r="F28" s="25"/>
      <c r="G28" s="25"/>
      <c r="H28" s="25"/>
      <c r="I28" s="26"/>
      <c r="J28" s="26"/>
      <c r="K28" s="3" t="str">
        <f t="shared" si="0"/>
        <v>✘</v>
      </c>
      <c r="L28" s="2" t="s">
        <v>41</v>
      </c>
    </row>
    <row r="29" spans="2:13" x14ac:dyDescent="0.3">
      <c r="B29" s="21" t="s">
        <v>23</v>
      </c>
      <c r="C29" s="25"/>
      <c r="D29" s="25"/>
      <c r="E29" s="25"/>
      <c r="F29" s="25"/>
      <c r="G29" s="25"/>
      <c r="H29" s="25"/>
      <c r="I29" s="26"/>
      <c r="J29" s="26"/>
      <c r="K29" s="3" t="str">
        <f t="shared" si="0"/>
        <v>✘</v>
      </c>
      <c r="L29" s="2" t="s">
        <v>42</v>
      </c>
    </row>
    <row r="30" spans="2:13" x14ac:dyDescent="0.3">
      <c r="B30" s="21" t="s">
        <v>15</v>
      </c>
      <c r="C30" s="25"/>
      <c r="D30" s="25"/>
      <c r="E30" s="25"/>
      <c r="F30" s="25"/>
      <c r="G30" s="25"/>
      <c r="H30" s="25"/>
      <c r="I30" s="26"/>
      <c r="J30" s="26"/>
      <c r="K30" s="3" t="str">
        <f t="shared" si="0"/>
        <v>✘</v>
      </c>
      <c r="L30" s="2" t="s">
        <v>43</v>
      </c>
    </row>
    <row r="31" spans="2:13" x14ac:dyDescent="0.3">
      <c r="B31" s="21" t="s">
        <v>12</v>
      </c>
      <c r="C31" s="25"/>
      <c r="D31" s="25"/>
      <c r="E31" s="25"/>
      <c r="F31" s="25"/>
      <c r="G31" s="25"/>
      <c r="H31" s="25"/>
      <c r="I31" s="26"/>
      <c r="J31" s="26"/>
      <c r="K31" s="3" t="str">
        <f t="shared" si="0"/>
        <v>✘</v>
      </c>
      <c r="L31" s="2" t="s">
        <v>44</v>
      </c>
    </row>
    <row r="32" spans="2:13" x14ac:dyDescent="0.3">
      <c r="B32" s="21" t="s">
        <v>14</v>
      </c>
      <c r="C32" s="25"/>
      <c r="D32" s="25"/>
      <c r="E32" s="25"/>
      <c r="F32" s="25"/>
      <c r="G32" s="25"/>
      <c r="H32" s="25"/>
      <c r="I32" s="26"/>
      <c r="J32" s="26"/>
      <c r="K32" s="3" t="str">
        <f t="shared" si="0"/>
        <v>✘</v>
      </c>
      <c r="L32" s="2" t="s">
        <v>45</v>
      </c>
    </row>
    <row r="33" spans="2:12" x14ac:dyDescent="0.3">
      <c r="B33" s="21" t="s">
        <v>11</v>
      </c>
      <c r="C33" s="25"/>
      <c r="D33" s="25"/>
      <c r="E33" s="25"/>
      <c r="F33" s="25"/>
      <c r="G33" s="25"/>
      <c r="H33" s="25"/>
      <c r="I33" s="26"/>
      <c r="J33" s="26"/>
      <c r="K33" s="3" t="str">
        <f t="shared" si="0"/>
        <v>✘</v>
      </c>
      <c r="L33" s="2" t="s">
        <v>46</v>
      </c>
    </row>
    <row r="34" spans="2:12" x14ac:dyDescent="0.3">
      <c r="B34" s="21" t="s">
        <v>13</v>
      </c>
      <c r="C34" s="25"/>
      <c r="D34" s="25"/>
      <c r="E34" s="25"/>
      <c r="F34" s="25"/>
      <c r="G34" s="25"/>
      <c r="H34" s="25"/>
      <c r="I34" s="26"/>
      <c r="J34" s="26"/>
      <c r="K34" s="3" t="str">
        <f t="shared" si="0"/>
        <v>✘</v>
      </c>
      <c r="L34" s="2" t="s">
        <v>47</v>
      </c>
    </row>
    <row r="35" spans="2:12" x14ac:dyDescent="0.3">
      <c r="B35" s="21" t="s">
        <v>24</v>
      </c>
      <c r="C35" s="25"/>
      <c r="D35" s="25"/>
      <c r="E35" s="25"/>
      <c r="F35" s="25"/>
      <c r="G35" s="25"/>
      <c r="H35" s="25"/>
      <c r="I35" s="26"/>
      <c r="J35" s="26"/>
      <c r="K35" s="3" t="str">
        <f t="shared" si="0"/>
        <v>✘</v>
      </c>
      <c r="L35" s="2" t="s">
        <v>48</v>
      </c>
    </row>
    <row r="36" spans="2:12" x14ac:dyDescent="0.3">
      <c r="B36" s="21" t="s">
        <v>22</v>
      </c>
      <c r="C36" s="25"/>
      <c r="D36" s="25"/>
      <c r="E36" s="25"/>
      <c r="F36" s="25"/>
      <c r="G36" s="25"/>
      <c r="H36" s="25"/>
      <c r="I36" s="26"/>
      <c r="J36" s="26"/>
      <c r="K36" s="3" t="str">
        <f t="shared" si="0"/>
        <v>✘</v>
      </c>
      <c r="L36" s="2" t="s">
        <v>49</v>
      </c>
    </row>
  </sheetData>
  <sheetProtection sheet="1" formatCells="0" formatColumns="0" formatRows="0" insertColumns="0" insertRows="0" insertHyperlinks="0" deleteColumns="0" deleteRows="0" sort="0" autoFilter="0" pivotTables="0"/>
  <mergeCells count="3">
    <mergeCell ref="C2:F6"/>
    <mergeCell ref="D11:D12"/>
    <mergeCell ref="E11:E12"/>
  </mergeCells>
  <conditionalFormatting sqref="K17:K36">
    <cfRule type="expression" dxfId="2" priority="1">
      <formula>$J17=""</formula>
    </cfRule>
    <cfRule type="cellIs" dxfId="1" priority="2" operator="equal">
      <formula>"✘"</formula>
    </cfRule>
    <cfRule type="cellIs" dxfId="0" priority="3" operator="equal">
      <formula>"✔"</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SOLUCIÓN</vt:lpstr>
      <vt:lpstr>EJERCICIO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Javier González Villalba</dc:creator>
  <cp:lastModifiedBy>Gustavo Genez Rivaldi</cp:lastModifiedBy>
  <dcterms:created xsi:type="dcterms:W3CDTF">2021-01-02T14:20:35Z</dcterms:created>
  <dcterms:modified xsi:type="dcterms:W3CDTF">2021-12-17T21:09:37Z</dcterms:modified>
</cp:coreProperties>
</file>