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CE\FCE\1. CURSOS DE EXCEL (LIBROS)\AVANZADO\Libros de Excel\5. MÓDULO V - TIPOS DE ERRORES\"/>
    </mc:Choice>
  </mc:AlternateContent>
  <xr:revisionPtr revIDLastSave="0" documentId="13_ncr:1_{43797D1A-36C4-4DB0-9B2A-800A3520CED7}" xr6:coauthVersionLast="46" xr6:coauthVersionMax="46" xr10:uidLastSave="{00000000-0000-0000-0000-000000000000}"/>
  <bookViews>
    <workbookView xWindow="-108" yWindow="-108" windowWidth="23256" windowHeight="13176" xr2:uid="{A391DF94-4A44-46CC-AA32-A11D934339E9}"/>
  </bookViews>
  <sheets>
    <sheet name="ERRORES EN LAS FUNCIONES" sheetId="1" r:id="rId1"/>
    <sheet name="#¡VALOR!" sheetId="17" r:id="rId2"/>
    <sheet name="#NA" sheetId="20" r:id="rId3"/>
    <sheet name="#¿NOMBRE" sheetId="19" r:id="rId4"/>
    <sheet name="#¡DIV 0!" sheetId="18" r:id="rId5"/>
    <sheet name="#¡REF!" sheetId="21" r:id="rId6"/>
    <sheet name="#¡NUM!" sheetId="22" r:id="rId7"/>
    <sheet name="#¡NULO!" sheetId="23" r:id="rId8"/>
    <sheet name="#####" sheetId="24" r:id="rId9"/>
  </sheets>
  <definedNames>
    <definedName name="DIEZ_M">#REF!</definedName>
    <definedName name="DIEZ_MI">#REF!</definedName>
    <definedName name="Meta_trimestral">#REF!</definedName>
    <definedName name="NUEVE_M">#REF!</definedName>
    <definedName name="NUEVE_MI">#REF!</definedName>
    <definedName name="OCHO_M">#REF!</definedName>
    <definedName name="OCHO_MI">#REF!</definedName>
    <definedName name="OCHO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3" l="1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K175" i="23"/>
  <c r="K176" i="23"/>
  <c r="K177" i="23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9" i="23"/>
  <c r="F10" i="22"/>
  <c r="F9" i="21"/>
  <c r="L9" i="21"/>
  <c r="M9" i="21" s="1"/>
  <c r="F10" i="21"/>
  <c r="L10" i="21"/>
  <c r="M10" i="21" s="1"/>
  <c r="F11" i="21"/>
  <c r="L11" i="21"/>
  <c r="M11" i="21" s="1"/>
  <c r="F12" i="21"/>
  <c r="L12" i="21"/>
  <c r="M12" i="21" s="1"/>
  <c r="F13" i="21"/>
  <c r="L13" i="21"/>
  <c r="M13" i="21" s="1"/>
  <c r="E9" i="19"/>
  <c r="F9" i="20"/>
  <c r="L9" i="20"/>
  <c r="M9" i="20" s="1"/>
  <c r="M11" i="17"/>
  <c r="M12" i="17"/>
  <c r="M13" i="17"/>
  <c r="M14" i="17"/>
  <c r="M10" i="17"/>
  <c r="J16" i="17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4" i="24"/>
  <c r="L115" i="24"/>
  <c r="L116" i="24"/>
  <c r="L117" i="24"/>
  <c r="L118" i="24"/>
  <c r="L119" i="24"/>
  <c r="L120" i="24"/>
  <c r="L121" i="24"/>
  <c r="L122" i="24"/>
  <c r="L123" i="24"/>
  <c r="L124" i="24"/>
  <c r="L125" i="24"/>
  <c r="L126" i="24"/>
  <c r="L127" i="24"/>
  <c r="L128" i="24"/>
  <c r="L129" i="24"/>
  <c r="L130" i="24"/>
  <c r="L131" i="24"/>
  <c r="L132" i="24"/>
  <c r="L133" i="24"/>
  <c r="L134" i="24"/>
  <c r="L135" i="24"/>
  <c r="L136" i="24"/>
  <c r="L137" i="24"/>
  <c r="L138" i="24"/>
  <c r="L139" i="24"/>
  <c r="L140" i="24"/>
  <c r="L141" i="24"/>
  <c r="L142" i="24"/>
  <c r="L143" i="24"/>
  <c r="L144" i="24"/>
  <c r="L145" i="24"/>
  <c r="L146" i="24"/>
  <c r="L147" i="24"/>
  <c r="L148" i="24"/>
  <c r="L149" i="24"/>
  <c r="L150" i="24"/>
  <c r="L151" i="24"/>
  <c r="L152" i="24"/>
  <c r="L153" i="24"/>
  <c r="L154" i="24"/>
  <c r="L155" i="24"/>
  <c r="L156" i="24"/>
  <c r="L157" i="24"/>
  <c r="L158" i="24"/>
  <c r="L159" i="24"/>
  <c r="L160" i="24"/>
  <c r="L161" i="24"/>
  <c r="L162" i="24"/>
  <c r="L163" i="24"/>
  <c r="L164" i="24"/>
  <c r="L165" i="24"/>
  <c r="L166" i="24"/>
  <c r="L167" i="24"/>
  <c r="L168" i="24"/>
  <c r="L169" i="24"/>
  <c r="L170" i="24"/>
  <c r="L171" i="24"/>
  <c r="L172" i="24"/>
  <c r="L173" i="24"/>
  <c r="L174" i="24"/>
  <c r="L175" i="24"/>
  <c r="L176" i="24"/>
  <c r="L177" i="24"/>
  <c r="L178" i="24"/>
  <c r="L179" i="24"/>
  <c r="L180" i="24"/>
  <c r="L181" i="24"/>
  <c r="L182" i="24"/>
  <c r="L183" i="24"/>
  <c r="L184" i="24"/>
  <c r="L185" i="24"/>
  <c r="L186" i="24"/>
  <c r="L187" i="24"/>
  <c r="L188" i="24"/>
  <c r="L189" i="24"/>
  <c r="L190" i="24"/>
  <c r="L191" i="24"/>
  <c r="L192" i="24"/>
  <c r="L193" i="24"/>
  <c r="L10" i="24"/>
  <c r="F11" i="22"/>
  <c r="F12" i="22"/>
  <c r="F13" i="22"/>
  <c r="F14" i="22"/>
  <c r="L10" i="20"/>
  <c r="M10" i="20" s="1"/>
  <c r="L11" i="20"/>
  <c r="M11" i="20" s="1"/>
  <c r="L12" i="20"/>
  <c r="M12" i="20" s="1"/>
  <c r="L13" i="20"/>
  <c r="M13" i="20" s="1"/>
  <c r="F10" i="20"/>
  <c r="F11" i="20"/>
  <c r="F12" i="20"/>
  <c r="F13" i="20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9" i="18"/>
</calcChain>
</file>

<file path=xl/sharedStrings.xml><?xml version="1.0" encoding="utf-8"?>
<sst xmlns="http://schemas.openxmlformats.org/spreadsheetml/2006/main" count="3047" uniqueCount="81">
  <si>
    <t>TIPOS DE ERRORES EN EXCEL</t>
  </si>
  <si>
    <t>Fecha</t>
  </si>
  <si>
    <t>Código</t>
  </si>
  <si>
    <t>Producto</t>
  </si>
  <si>
    <t>Precio</t>
  </si>
  <si>
    <t>Cantidad</t>
  </si>
  <si>
    <t>Factura Nº</t>
  </si>
  <si>
    <t>Precio unitario</t>
  </si>
  <si>
    <t>Total</t>
  </si>
  <si>
    <t>C001</t>
  </si>
  <si>
    <t>C002</t>
  </si>
  <si>
    <t>C003</t>
  </si>
  <si>
    <t>C004</t>
  </si>
  <si>
    <t>C005</t>
  </si>
  <si>
    <t>PRODUCTO A</t>
  </si>
  <si>
    <t>PRODUCTO B</t>
  </si>
  <si>
    <t>PRODUCTO C</t>
  </si>
  <si>
    <t>PRODUCTO D</t>
  </si>
  <si>
    <t>PRODUCTO E</t>
  </si>
  <si>
    <t>Fecha de Entrega</t>
  </si>
  <si>
    <t>Delivery</t>
  </si>
  <si>
    <t>Forma de pago</t>
  </si>
  <si>
    <t>Nombre del producto</t>
  </si>
  <si>
    <t>Categoría</t>
  </si>
  <si>
    <t>Ingresos</t>
  </si>
  <si>
    <t>Empresa A</t>
  </si>
  <si>
    <t>Efectivo</t>
  </si>
  <si>
    <t>Notebook</t>
  </si>
  <si>
    <t>Artículos Informáticos</t>
  </si>
  <si>
    <t>Empresa B</t>
  </si>
  <si>
    <t>Mouse Inlámbrico</t>
  </si>
  <si>
    <t>Empresa C</t>
  </si>
  <si>
    <t>Tarjeta de crédito</t>
  </si>
  <si>
    <t>Teclado Inalámbrico</t>
  </si>
  <si>
    <t>Empresa D</t>
  </si>
  <si>
    <t>Jbl Go</t>
  </si>
  <si>
    <t>Auriculares</t>
  </si>
  <si>
    <t>Iphone X</t>
  </si>
  <si>
    <t>Teléfonos</t>
  </si>
  <si>
    <t>Iphone 7</t>
  </si>
  <si>
    <t>Samsung S20</t>
  </si>
  <si>
    <t>Huawei P30 Lite</t>
  </si>
  <si>
    <t>Cheque</t>
  </si>
  <si>
    <t>Huawei P40</t>
  </si>
  <si>
    <t>PS5</t>
  </si>
  <si>
    <t>Consolas</t>
  </si>
  <si>
    <t>Ps4</t>
  </si>
  <si>
    <t>Nintendo</t>
  </si>
  <si>
    <t>Curso de Excel Básico</t>
  </si>
  <si>
    <t>Cursos</t>
  </si>
  <si>
    <t>Curso de Canva</t>
  </si>
  <si>
    <t>Cursos de Power Bi</t>
  </si>
  <si>
    <t>Curso de GOOGLE</t>
  </si>
  <si>
    <t>Aro Led</t>
  </si>
  <si>
    <t>Luces</t>
  </si>
  <si>
    <t>Lámpara de escritorio</t>
  </si>
  <si>
    <t>Luces RGB</t>
  </si>
  <si>
    <t>Canon T6i</t>
  </si>
  <si>
    <t>Cámaras</t>
  </si>
  <si>
    <t>Sony A7III</t>
  </si>
  <si>
    <t>Micrófono de Solapa</t>
  </si>
  <si>
    <t>Micrófono</t>
  </si>
  <si>
    <t>Micrófono Condensador</t>
  </si>
  <si>
    <t>Porta Celular</t>
  </si>
  <si>
    <t>Accesorios</t>
  </si>
  <si>
    <t>Pedestal para luces</t>
  </si>
  <si>
    <t>Aceite</t>
  </si>
  <si>
    <t>Pendrive</t>
  </si>
  <si>
    <t>Precio por unidad</t>
  </si>
  <si>
    <t>C007</t>
  </si>
  <si>
    <t>#N/A o #N/D</t>
  </si>
  <si>
    <t>######</t>
  </si>
  <si>
    <t>Abril</t>
  </si>
  <si>
    <t>C0020</t>
  </si>
  <si>
    <t>C0030</t>
  </si>
  <si>
    <t>b004</t>
  </si>
  <si>
    <t>e005</t>
  </si>
  <si>
    <t>Pontencia</t>
  </si>
  <si>
    <t>Número</t>
  </si>
  <si>
    <t>Elevado a</t>
  </si>
  <si>
    <t>Tarea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</si>
</sst>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0"/>
      <name val="Montserrat"/>
      <family val="3"/>
    </font>
    <font>
      <b/>
      <sz val="48"/>
      <color theme="0"/>
      <name val="Montserrat"/>
      <family val="3"/>
    </font>
    <font>
      <b/>
      <sz val="72"/>
      <color theme="0"/>
      <name val="Montserrat"/>
      <family val="3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 applyAlignment="1"/>
    <xf numFmtId="0" fontId="0" fillId="4" borderId="0" xfId="0" applyFill="1"/>
    <xf numFmtId="0" fontId="0" fillId="2" borderId="0" xfId="0" applyFill="1" applyAlignment="1"/>
    <xf numFmtId="0" fontId="0" fillId="3" borderId="1" xfId="0" applyFill="1" applyBorder="1"/>
    <xf numFmtId="0" fontId="5" fillId="4" borderId="1" xfId="0" applyFont="1" applyFill="1" applyBorder="1" applyAlignment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/>
    <xf numFmtId="3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4" borderId="0" xfId="0" applyNumberFormat="1" applyFill="1"/>
    <xf numFmtId="0" fontId="0" fillId="4" borderId="0" xfId="0" applyFill="1" applyAlignment="1">
      <alignment horizontal="center" vertical="center"/>
    </xf>
    <xf numFmtId="164" fontId="0" fillId="4" borderId="0" xfId="0" applyNumberFormat="1" applyFill="1"/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0" xfId="0" applyNumberFormat="1" applyFont="1" applyFill="1" applyBorder="1"/>
    <xf numFmtId="0" fontId="5" fillId="4" borderId="11" xfId="0" applyFont="1" applyFill="1" applyBorder="1"/>
    <xf numFmtId="0" fontId="5" fillId="4" borderId="11" xfId="0" applyFont="1" applyFill="1" applyBorder="1" applyAlignment="1">
      <alignment horizontal="center" vertical="center"/>
    </xf>
    <xf numFmtId="164" fontId="5" fillId="4" borderId="11" xfId="0" applyNumberFormat="1" applyFont="1" applyFill="1" applyBorder="1"/>
    <xf numFmtId="164" fontId="5" fillId="4" borderId="12" xfId="0" applyNumberFormat="1" applyFont="1" applyFill="1" applyBorder="1"/>
    <xf numFmtId="14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center" vertical="center"/>
    </xf>
    <xf numFmtId="0" fontId="5" fillId="4" borderId="17" xfId="0" applyFont="1" applyFill="1" applyBorder="1" applyAlignment="1"/>
    <xf numFmtId="0" fontId="0" fillId="3" borderId="16" xfId="0" applyFill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[$$-409]#,##0"/>
      <alignment horizontal="center" vertical="center" textRotation="0" wrapText="0" indent="0" justifyLastLine="0" shrinkToFit="0" readingOrder="0"/>
    </dxf>
    <dxf>
      <numFmt numFmtId="164" formatCode="[$$-409]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0066"/>
        </patternFill>
      </fill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198438</xdr:colOff>
      <xdr:row>1</xdr:row>
      <xdr:rowOff>634</xdr:rowOff>
    </xdr:from>
    <xdr:to>
      <xdr:col>2</xdr:col>
      <xdr:colOff>670878</xdr:colOff>
      <xdr:row>6</xdr:row>
      <xdr:rowOff>86814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76075A-1AE0-4544-95A4-AA8BF17C7D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98438" y="183197"/>
          <a:ext cx="2059940" cy="99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175260</xdr:rowOff>
    </xdr:from>
    <xdr:to>
      <xdr:col>2</xdr:col>
      <xdr:colOff>474980</xdr:colOff>
      <xdr:row>6</xdr:row>
      <xdr:rowOff>76972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69D9A-4436-4ED7-8695-705F613C79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0" y="17526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106680</xdr:colOff>
      <xdr:row>6</xdr:row>
      <xdr:rowOff>144780</xdr:rowOff>
    </xdr:from>
    <xdr:to>
      <xdr:col>2</xdr:col>
      <xdr:colOff>685800</xdr:colOff>
      <xdr:row>21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79E2C9F-F2FD-4557-863A-E0CD67AE8CCD}"/>
            </a:ext>
          </a:extLst>
        </xdr:cNvPr>
        <xdr:cNvSpPr txBox="1"/>
      </xdr:nvSpPr>
      <xdr:spPr>
        <a:xfrm>
          <a:off x="106680" y="1242060"/>
          <a:ext cx="2164080" cy="2735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tiene varias posibles causas</a:t>
          </a:r>
          <a:r>
            <a:rPr lang="es-ES" sz="1100" baseline="0"/>
            <a:t> pero por lo general se presenta cuando introducimos valores incorrectos en una fórmula o función.</a:t>
          </a:r>
        </a:p>
        <a:p>
          <a:endParaRPr lang="es-ES" sz="1100" b="1" baseline="0"/>
        </a:p>
        <a:p>
          <a:r>
            <a:rPr lang="es-ES" sz="1100" b="1" baseline="0"/>
            <a:t>Ejemplos:</a:t>
          </a:r>
        </a:p>
        <a:p>
          <a:r>
            <a:rPr lang="es-ES" sz="1100" baseline="0"/>
            <a:t>- Sumar letras.</a:t>
          </a:r>
        </a:p>
        <a:p>
          <a:r>
            <a:rPr lang="es-ES" sz="1100"/>
            <a:t>- Colocar argumentos incorrrecto en funciones.</a:t>
          </a:r>
        </a:p>
        <a:p>
          <a:endParaRPr lang="es-ES" sz="1100"/>
        </a:p>
        <a:p>
          <a:r>
            <a:rPr lang="es-ES" sz="1100" b="1"/>
            <a:t>10 pts.</a:t>
          </a: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175260</xdr:rowOff>
    </xdr:from>
    <xdr:to>
      <xdr:col>2</xdr:col>
      <xdr:colOff>574040</xdr:colOff>
      <xdr:row>6</xdr:row>
      <xdr:rowOff>76972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73F406-0F25-4127-A699-99B7B093DB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37160" y="17526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99060</xdr:colOff>
      <xdr:row>6</xdr:row>
      <xdr:rowOff>137160</xdr:rowOff>
    </xdr:from>
    <xdr:to>
      <xdr:col>2</xdr:col>
      <xdr:colOff>746760</xdr:colOff>
      <xdr:row>14</xdr:row>
      <xdr:rowOff>83820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0C2A56-A2CF-4A45-9421-214CE1FFA80D}"/>
            </a:ext>
          </a:extLst>
        </xdr:cNvPr>
        <xdr:cNvSpPr txBox="1"/>
      </xdr:nvSpPr>
      <xdr:spPr>
        <a:xfrm>
          <a:off x="99060" y="1234440"/>
          <a:ext cx="22326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queremos principalmente cuando utilizamos funciones de búsqueda como buscarv y la función no encuentra el valor buscado.</a:t>
          </a:r>
        </a:p>
        <a:p>
          <a:pPr algn="l"/>
          <a:endParaRPr lang="es-ES" sz="1100" b="1" baseline="0"/>
        </a:p>
        <a:p>
          <a:pPr algn="l"/>
          <a:r>
            <a:rPr lang="es-ES" sz="1100" b="1" baseline="0"/>
            <a:t>10 pts.</a:t>
          </a:r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167640</xdr:rowOff>
    </xdr:from>
    <xdr:to>
      <xdr:col>2</xdr:col>
      <xdr:colOff>612140</xdr:colOff>
      <xdr:row>6</xdr:row>
      <xdr:rowOff>69352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C50CF8-A5A9-4178-B445-9DCBA9055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37160" y="16764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45720</xdr:rowOff>
    </xdr:from>
    <xdr:to>
      <xdr:col>2</xdr:col>
      <xdr:colOff>777240</xdr:colOff>
      <xdr:row>14</xdr:row>
      <xdr:rowOff>175260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C7FD9F7-8AF1-41AE-A10F-12A4C831B0D9}"/>
            </a:ext>
          </a:extLst>
        </xdr:cNvPr>
        <xdr:cNvSpPr txBox="1"/>
      </xdr:nvSpPr>
      <xdr:spPr>
        <a:xfrm>
          <a:off x="0" y="1325880"/>
          <a:ext cx="23622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queremos utilizar funciones que no existen en nuestras versión de Excel </a:t>
          </a:r>
          <a:r>
            <a:rPr lang="es-ES" sz="1100" baseline="0"/>
            <a:t>o cuando presionamos "Enter" en vez de "Tab" para introducir una función.</a:t>
          </a:r>
        </a:p>
        <a:p>
          <a:pPr algn="l"/>
          <a:r>
            <a:rPr lang="es-ES" sz="1100" b="1" baseline="0"/>
            <a:t>10 pts.</a:t>
          </a:r>
          <a:endParaRPr lang="es-E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167640</xdr:rowOff>
    </xdr:from>
    <xdr:to>
      <xdr:col>1</xdr:col>
      <xdr:colOff>1016000</xdr:colOff>
      <xdr:row>6</xdr:row>
      <xdr:rowOff>69352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934536-A117-4574-BAB0-C75426CBF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60960" y="16764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213360</xdr:colOff>
      <xdr:row>7</xdr:row>
      <xdr:rowOff>45720</xdr:rowOff>
    </xdr:from>
    <xdr:to>
      <xdr:col>2</xdr:col>
      <xdr:colOff>990600</xdr:colOff>
      <xdr:row>14</xdr:row>
      <xdr:rowOff>175260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9AB10CD-746E-4D75-A577-B756F2187FD5}"/>
            </a:ext>
          </a:extLst>
        </xdr:cNvPr>
        <xdr:cNvSpPr txBox="1"/>
      </xdr:nvSpPr>
      <xdr:spPr>
        <a:xfrm>
          <a:off x="213360" y="1325880"/>
          <a:ext cx="298704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/>
            <a:t>Este error se genera cuando </a:t>
          </a:r>
          <a:r>
            <a:rPr lang="es-ES" sz="1100" b="1"/>
            <a:t>intentamos dividir cualquien número entre</a:t>
          </a:r>
          <a:r>
            <a:rPr lang="es-ES" sz="1100" b="1" baseline="0"/>
            <a:t> ceros.</a:t>
          </a:r>
        </a:p>
        <a:p>
          <a:pPr algn="ctr"/>
          <a:r>
            <a:rPr lang="es-ES" sz="1100" baseline="0"/>
            <a:t>También puede aparecer cuando intentamos dividir números entre celdas vacías.</a:t>
          </a:r>
        </a:p>
        <a:p>
          <a:pPr algn="ctr"/>
          <a:r>
            <a:rPr lang="es-ES" sz="1100" baseline="0"/>
            <a:t>10 pts.</a:t>
          </a:r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1</xdr:row>
      <xdr:rowOff>7620</xdr:rowOff>
    </xdr:from>
    <xdr:to>
      <xdr:col>2</xdr:col>
      <xdr:colOff>612140</xdr:colOff>
      <xdr:row>6</xdr:row>
      <xdr:rowOff>92212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F75F8D-555B-4757-A3E4-FCF5401EC8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37160" y="19050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30480</xdr:colOff>
      <xdr:row>6</xdr:row>
      <xdr:rowOff>160020</xdr:rowOff>
    </xdr:from>
    <xdr:to>
      <xdr:col>2</xdr:col>
      <xdr:colOff>716280</xdr:colOff>
      <xdr:row>14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E3934E0-4C36-4E72-8447-CEB4372502A8}"/>
            </a:ext>
          </a:extLst>
        </xdr:cNvPr>
        <xdr:cNvSpPr txBox="1"/>
      </xdr:nvSpPr>
      <xdr:spPr>
        <a:xfrm>
          <a:off x="30480" y="125730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elimanamos una celda la cual hace referencia en una fórmula.</a:t>
          </a:r>
        </a:p>
        <a:p>
          <a:pPr algn="l"/>
          <a:r>
            <a:rPr lang="es-E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Cantidades: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s-ES"/>
            <a:t> </a:t>
          </a:r>
          <a:r>
            <a:rPr lang="es-E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s-ES"/>
            <a:t> </a:t>
          </a:r>
        </a:p>
        <a:p>
          <a:pPr algn="l"/>
          <a:r>
            <a:rPr lang="es-ES" sz="1100"/>
            <a:t>10 pts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106680</xdr:rowOff>
    </xdr:from>
    <xdr:to>
      <xdr:col>2</xdr:col>
      <xdr:colOff>723900</xdr:colOff>
      <xdr:row>15</xdr:row>
      <xdr:rowOff>53340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57EF88B-AFE3-4D53-9089-5F7721EF4D16}"/>
            </a:ext>
          </a:extLst>
        </xdr:cNvPr>
        <xdr:cNvSpPr txBox="1"/>
      </xdr:nvSpPr>
      <xdr:spPr>
        <a:xfrm>
          <a:off x="38100" y="138684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trabajamos con números exageradamente grandes o al instertar argumentos incorrectos en funciones de fecha y hora.</a:t>
          </a:r>
        </a:p>
        <a:p>
          <a:pPr algn="l"/>
          <a:r>
            <a:rPr lang="es-ES" sz="1100" b="1" baseline="0"/>
            <a:t>Elevaciones: 3, 4, 5, 6</a:t>
          </a:r>
        </a:p>
        <a:p>
          <a:pPr algn="l"/>
          <a:r>
            <a:rPr lang="es-ES" sz="1100"/>
            <a:t>10 pts</a:t>
          </a:r>
        </a:p>
      </xdr:txBody>
    </xdr:sp>
    <xdr:clientData/>
  </xdr:twoCellAnchor>
  <xdr:twoCellAnchor editAs="oneCell">
    <xdr:from>
      <xdr:col>0</xdr:col>
      <xdr:colOff>30480</xdr:colOff>
      <xdr:row>0</xdr:row>
      <xdr:rowOff>175260</xdr:rowOff>
    </xdr:from>
    <xdr:to>
      <xdr:col>2</xdr:col>
      <xdr:colOff>505460</xdr:colOff>
      <xdr:row>6</xdr:row>
      <xdr:rowOff>76972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27410-D571-45DC-AF07-E2070F262E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30480" y="175260"/>
          <a:ext cx="2059940" cy="9989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53340</xdr:rowOff>
    </xdr:from>
    <xdr:to>
      <xdr:col>2</xdr:col>
      <xdr:colOff>708660</xdr:colOff>
      <xdr:row>15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A8414D-1C5E-4205-B276-7DA4AA715F9E}"/>
            </a:ext>
          </a:extLst>
        </xdr:cNvPr>
        <xdr:cNvSpPr txBox="1"/>
      </xdr:nvSpPr>
      <xdr:spPr>
        <a:xfrm>
          <a:off x="22860" y="133350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omitimos los separadores (;)  o los símbolos en las funciones</a:t>
          </a:r>
        </a:p>
        <a:p>
          <a:pPr algn="l"/>
          <a:r>
            <a:rPr lang="es-ES" sz="1100" b="1" baseline="0"/>
            <a:t>10 pts</a:t>
          </a:r>
        </a:p>
        <a:p>
          <a:pPr algn="l"/>
          <a:endParaRPr lang="es-ES" sz="1100" b="1" baseline="0"/>
        </a:p>
      </xdr:txBody>
    </xdr:sp>
    <xdr:clientData/>
  </xdr:twoCellAnchor>
  <xdr:twoCellAnchor editAs="oneCell">
    <xdr:from>
      <xdr:col>0</xdr:col>
      <xdr:colOff>91440</xdr:colOff>
      <xdr:row>0</xdr:row>
      <xdr:rowOff>144780</xdr:rowOff>
    </xdr:from>
    <xdr:to>
      <xdr:col>2</xdr:col>
      <xdr:colOff>566420</xdr:colOff>
      <xdr:row>6</xdr:row>
      <xdr:rowOff>46492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3497E8-94C0-4596-B864-16E279D3B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91440" y="144780"/>
          <a:ext cx="2059940" cy="9989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7620</xdr:rowOff>
    </xdr:from>
    <xdr:to>
      <xdr:col>2</xdr:col>
      <xdr:colOff>589280</xdr:colOff>
      <xdr:row>6</xdr:row>
      <xdr:rowOff>92212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0C9736-D986-4EA4-848D-EB0A2A59E3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14300" y="190500"/>
          <a:ext cx="2059940" cy="998992"/>
        </a:xfrm>
        <a:prstGeom prst="rect">
          <a:avLst/>
        </a:prstGeom>
      </xdr:spPr>
    </xdr:pic>
    <xdr:clientData/>
  </xdr:twoCellAnchor>
  <xdr:twoCellAnchor>
    <xdr:from>
      <xdr:col>0</xdr:col>
      <xdr:colOff>121920</xdr:colOff>
      <xdr:row>7</xdr:row>
      <xdr:rowOff>114300</xdr:rowOff>
    </xdr:from>
    <xdr:to>
      <xdr:col>3</xdr:col>
      <xdr:colOff>15240</xdr:colOff>
      <xdr:row>15</xdr:row>
      <xdr:rowOff>60960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7503B5-6811-4F90-90F6-FA5BEE5041EC}"/>
            </a:ext>
          </a:extLst>
        </xdr:cNvPr>
        <xdr:cNvSpPr txBox="1"/>
      </xdr:nvSpPr>
      <xdr:spPr>
        <a:xfrm>
          <a:off x="121920" y="1394460"/>
          <a:ext cx="227076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/>
            <a:t>Este</a:t>
          </a:r>
          <a:r>
            <a:rPr lang="es-ES" sz="1100" baseline="0"/>
            <a:t> error </a:t>
          </a:r>
          <a:r>
            <a:rPr lang="es-ES" sz="1100" b="1" baseline="0"/>
            <a:t>se genera cuando el ancho de las columnas es muy pequeño.</a:t>
          </a:r>
        </a:p>
        <a:p>
          <a:pPr algn="l"/>
          <a:r>
            <a:rPr lang="es-ES" sz="1100" b="1" baseline="0"/>
            <a:t>10 pts</a:t>
          </a:r>
          <a:endParaRPr lang="es-E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70F32C-5BDE-468B-B6ED-6606D9B6C3FF}" name="Tabla2" displayName="Tabla2" ref="D8:K377" totalsRowShown="0" headerRowDxfId="11">
  <autoFilter ref="D8:K377" xr:uid="{336159C7-19C0-438D-B73C-86A443973729}"/>
  <tableColumns count="8">
    <tableColumn id="8" xr3:uid="{8871E9DE-1566-4EBB-B694-0FEEBBF4C716}" name="Fecha de Entrega" dataDxfId="10"/>
    <tableColumn id="9" xr3:uid="{A912225B-ECF2-4AA6-A5D5-4C4EB1BA4C08}" name="Delivery" dataDxfId="9"/>
    <tableColumn id="10" xr3:uid="{2BEBB6B8-7604-4991-A067-BF65452D1009}" name="Forma de pago" dataDxfId="8"/>
    <tableColumn id="11" xr3:uid="{A4DF4EBE-8A53-449F-977A-8E884CF0554E}" name="Nombre del producto" dataDxfId="7"/>
    <tableColumn id="12" xr3:uid="{90EADF43-E4A2-4181-88E1-C0EC58A0B6B1}" name="Categoría" dataDxfId="6"/>
    <tableColumn id="14" xr3:uid="{B1895D57-BD3A-4168-A2C6-43FC3FBA6107}" name="Cantidad" dataDxfId="5"/>
    <tableColumn id="15" xr3:uid="{CDC850C7-63D1-4484-B7C1-27F8ABBE4FAB}" name="Ingresos" dataDxfId="4"/>
    <tableColumn id="16" xr3:uid="{5782394D-B294-4B76-91DF-993EEC70F267}" name="Precio por unidad" dataDxfId="3">
      <calculatedColumnFormula>+Tabla2[[#This Row],[Ingresos]]/Tabla2[[#This Row],[Cantidad]]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1413-1365-4A04-920E-4DA421030C09}">
  <sheetPr>
    <tabColor rgb="FFFF0066"/>
  </sheetPr>
  <dimension ref="A2:S25"/>
  <sheetViews>
    <sheetView showGridLines="0" tabSelected="1" zoomScale="96" zoomScaleNormal="96" workbookViewId="0">
      <selection activeCell="J30" sqref="J30"/>
    </sheetView>
  </sheetViews>
  <sheetFormatPr baseColWidth="10" defaultRowHeight="14.4" x14ac:dyDescent="0.3"/>
  <cols>
    <col min="1" max="16384" width="11.5546875" style="1"/>
  </cols>
  <sheetData>
    <row r="2" spans="1:19" x14ac:dyDescent="0.3">
      <c r="A2" s="2"/>
      <c r="B2" s="2"/>
      <c r="C2" s="2"/>
      <c r="D2" s="2"/>
      <c r="E2" s="28" t="s">
        <v>80</v>
      </c>
      <c r="F2" s="28"/>
      <c r="G2" s="28"/>
      <c r="H2" s="28"/>
      <c r="I2" s="28"/>
      <c r="J2" s="28"/>
      <c r="K2" s="28"/>
      <c r="L2" s="28"/>
      <c r="M2" s="28"/>
      <c r="N2" s="28"/>
      <c r="O2" s="4"/>
      <c r="P2" s="4"/>
      <c r="Q2" s="4"/>
      <c r="R2" s="4"/>
      <c r="S2" s="4"/>
    </row>
    <row r="3" spans="1:19" x14ac:dyDescent="0.3">
      <c r="A3" s="2"/>
      <c r="B3" s="2"/>
      <c r="C3" s="2"/>
      <c r="D3" s="2"/>
      <c r="E3" s="28"/>
      <c r="F3" s="28"/>
      <c r="G3" s="28"/>
      <c r="H3" s="28"/>
      <c r="I3" s="28"/>
      <c r="J3" s="28"/>
      <c r="K3" s="28"/>
      <c r="L3" s="28"/>
      <c r="M3" s="28"/>
      <c r="N3" s="28"/>
      <c r="O3" s="4"/>
      <c r="P3" s="4"/>
      <c r="Q3" s="4"/>
      <c r="R3" s="4"/>
      <c r="S3" s="4"/>
    </row>
    <row r="4" spans="1:19" x14ac:dyDescent="0.3">
      <c r="A4" s="2"/>
      <c r="B4" s="2"/>
      <c r="C4" s="2"/>
      <c r="D4" s="2"/>
      <c r="E4" s="28"/>
      <c r="F4" s="28"/>
      <c r="G4" s="28"/>
      <c r="H4" s="28"/>
      <c r="I4" s="28"/>
      <c r="J4" s="28"/>
      <c r="K4" s="28"/>
      <c r="L4" s="28"/>
      <c r="M4" s="28"/>
      <c r="N4" s="28"/>
      <c r="O4" s="4"/>
      <c r="P4" s="4"/>
      <c r="Q4" s="4"/>
      <c r="R4" s="4"/>
      <c r="S4" s="4"/>
    </row>
    <row r="5" spans="1:19" x14ac:dyDescent="0.3">
      <c r="A5" s="2"/>
      <c r="B5" s="2"/>
      <c r="C5" s="2"/>
      <c r="D5" s="2"/>
      <c r="E5" s="28"/>
      <c r="F5" s="28"/>
      <c r="G5" s="28"/>
      <c r="H5" s="28"/>
      <c r="I5" s="28"/>
      <c r="J5" s="28"/>
      <c r="K5" s="28"/>
      <c r="L5" s="28"/>
      <c r="M5" s="28"/>
      <c r="N5" s="28"/>
      <c r="O5" s="4"/>
      <c r="P5" s="4"/>
      <c r="Q5" s="4"/>
      <c r="R5" s="4"/>
      <c r="S5" s="4"/>
    </row>
    <row r="6" spans="1:19" x14ac:dyDescent="0.3">
      <c r="A6" s="2"/>
      <c r="B6" s="2"/>
      <c r="C6" s="2"/>
      <c r="D6" s="2"/>
      <c r="E6" s="28"/>
      <c r="F6" s="28"/>
      <c r="G6" s="28"/>
      <c r="H6" s="28"/>
      <c r="I6" s="28"/>
      <c r="J6" s="28"/>
      <c r="K6" s="28"/>
      <c r="L6" s="28"/>
      <c r="M6" s="28"/>
      <c r="N6" s="28"/>
      <c r="O6" s="4"/>
      <c r="P6" s="4"/>
      <c r="Q6" s="4"/>
      <c r="R6" s="4"/>
      <c r="S6" s="4"/>
    </row>
    <row r="8" spans="1:19" ht="14.4" customHeight="1" x14ac:dyDescent="0.8">
      <c r="A8" s="3"/>
      <c r="B8" s="29" t="s"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9" ht="14.4" customHeight="1" x14ac:dyDescent="0.8">
      <c r="A9" s="3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9" x14ac:dyDescent="0.3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9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9" x14ac:dyDescent="0.3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9" x14ac:dyDescent="0.3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9" x14ac:dyDescent="0.3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9" x14ac:dyDescent="0.3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9" x14ac:dyDescent="0.3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2:14" x14ac:dyDescent="0.3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2:14" x14ac:dyDescent="0.3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2:14" x14ac:dyDescent="0.3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2:14" x14ac:dyDescent="0.3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2:14" x14ac:dyDescent="0.3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2:14" x14ac:dyDescent="0.3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2:14" x14ac:dyDescent="0.3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2:14" x14ac:dyDescent="0.3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2:14" x14ac:dyDescent="0.3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</sheetData>
  <mergeCells count="2">
    <mergeCell ref="E2:N6"/>
    <mergeCell ref="B8:N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CAEE-0FC8-460F-966A-9028E3BB4F27}">
  <sheetPr>
    <tabColor rgb="FF009999"/>
  </sheetPr>
  <dimension ref="A2:M21"/>
  <sheetViews>
    <sheetView showGridLines="0" zoomScale="130" zoomScaleNormal="130" workbookViewId="0">
      <selection activeCell="D24" sqref="D24"/>
    </sheetView>
  </sheetViews>
  <sheetFormatPr baseColWidth="10" defaultRowHeight="14.4" x14ac:dyDescent="0.3"/>
  <cols>
    <col min="1" max="6" width="11.5546875" style="1"/>
    <col min="7" max="7" width="15.44140625" style="1" bestFit="1" customWidth="1"/>
    <col min="8" max="8" width="11.5546875" style="1"/>
    <col min="9" max="9" width="12.88671875" style="1" bestFit="1" customWidth="1"/>
    <col min="10" max="11" width="11.5546875" style="1"/>
    <col min="12" max="12" width="12.88671875" style="1" bestFit="1" customWidth="1"/>
    <col min="13" max="16384" width="11.5546875" style="1"/>
  </cols>
  <sheetData>
    <row r="2" spans="1:13" x14ac:dyDescent="0.3">
      <c r="A2" s="2"/>
      <c r="B2" s="2"/>
      <c r="C2" s="2"/>
      <c r="D2" s="28" t="e">
        <v>#VALUE!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ht="14.4" customHeight="1" x14ac:dyDescent="0.3"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4.4" customHeight="1" x14ac:dyDescent="0.3">
      <c r="D9" s="7" t="s">
        <v>1</v>
      </c>
      <c r="E9" s="7" t="s">
        <v>2</v>
      </c>
      <c r="F9" s="49" t="s">
        <v>3</v>
      </c>
      <c r="G9" s="49"/>
      <c r="H9" s="49"/>
      <c r="I9" s="49"/>
      <c r="J9" s="7" t="s">
        <v>6</v>
      </c>
      <c r="K9" s="7" t="s">
        <v>5</v>
      </c>
      <c r="L9" s="7" t="s">
        <v>7</v>
      </c>
      <c r="M9" s="7" t="s">
        <v>8</v>
      </c>
    </row>
    <row r="10" spans="1:13" ht="15" customHeight="1" x14ac:dyDescent="0.3">
      <c r="D10" s="9">
        <v>44298</v>
      </c>
      <c r="E10" s="8" t="s">
        <v>9</v>
      </c>
      <c r="F10" s="48" t="s">
        <v>14</v>
      </c>
      <c r="G10" s="48"/>
      <c r="H10" s="48"/>
      <c r="I10" s="48"/>
      <c r="J10" s="10">
        <v>1538</v>
      </c>
      <c r="K10" s="10">
        <v>5</v>
      </c>
      <c r="L10" s="10">
        <v>10000</v>
      </c>
      <c r="M10" s="10" t="e">
        <f>+K9*L10</f>
        <v>#VALUE!</v>
      </c>
    </row>
    <row r="11" spans="1:13" x14ac:dyDescent="0.3">
      <c r="D11" s="9">
        <v>44299</v>
      </c>
      <c r="E11" s="8" t="s">
        <v>10</v>
      </c>
      <c r="F11" s="48" t="s">
        <v>15</v>
      </c>
      <c r="G11" s="48"/>
      <c r="H11" s="48"/>
      <c r="I11" s="48"/>
      <c r="J11" s="10">
        <v>1538</v>
      </c>
      <c r="K11" s="10">
        <v>6</v>
      </c>
      <c r="L11" s="10">
        <v>20000</v>
      </c>
      <c r="M11" s="10">
        <f t="shared" ref="M11:M14" si="0">+K10*L11</f>
        <v>100000</v>
      </c>
    </row>
    <row r="12" spans="1:13" x14ac:dyDescent="0.3">
      <c r="D12" s="9">
        <v>44300</v>
      </c>
      <c r="E12" s="8" t="s">
        <v>11</v>
      </c>
      <c r="F12" s="48" t="s">
        <v>16</v>
      </c>
      <c r="G12" s="48"/>
      <c r="H12" s="48"/>
      <c r="I12" s="48"/>
      <c r="J12" s="10">
        <v>1538</v>
      </c>
      <c r="K12" s="10">
        <v>5</v>
      </c>
      <c r="L12" s="10">
        <v>30000</v>
      </c>
      <c r="M12" s="10">
        <f t="shared" si="0"/>
        <v>180000</v>
      </c>
    </row>
    <row r="13" spans="1:13" x14ac:dyDescent="0.3">
      <c r="D13" s="9">
        <v>44301</v>
      </c>
      <c r="E13" s="8" t="s">
        <v>12</v>
      </c>
      <c r="F13" s="48" t="s">
        <v>17</v>
      </c>
      <c r="G13" s="48"/>
      <c r="H13" s="48"/>
      <c r="I13" s="48"/>
      <c r="J13" s="10">
        <v>1538</v>
      </c>
      <c r="K13" s="10">
        <v>4</v>
      </c>
      <c r="L13" s="10">
        <v>50000</v>
      </c>
      <c r="M13" s="10">
        <f t="shared" si="0"/>
        <v>250000</v>
      </c>
    </row>
    <row r="14" spans="1:13" x14ac:dyDescent="0.3">
      <c r="D14" s="9">
        <v>44302</v>
      </c>
      <c r="E14" s="8" t="s">
        <v>13</v>
      </c>
      <c r="F14" s="48" t="s">
        <v>18</v>
      </c>
      <c r="G14" s="48"/>
      <c r="H14" s="48"/>
      <c r="I14" s="48"/>
      <c r="J14" s="10">
        <v>1538</v>
      </c>
      <c r="K14" s="10">
        <v>5</v>
      </c>
      <c r="L14" s="10">
        <v>25000</v>
      </c>
      <c r="M14" s="10">
        <f t="shared" si="0"/>
        <v>100000</v>
      </c>
    </row>
    <row r="15" spans="1:13" ht="15" thickBot="1" x14ac:dyDescent="0.35"/>
    <row r="16" spans="1:13" x14ac:dyDescent="0.3">
      <c r="D16" s="30" t="s">
        <v>72</v>
      </c>
      <c r="E16" s="31"/>
      <c r="F16" s="31"/>
      <c r="G16" s="31"/>
      <c r="H16" s="31"/>
      <c r="I16" s="32"/>
      <c r="J16" s="39" t="e">
        <f>+MONTH(D16)</f>
        <v>#VALUE!</v>
      </c>
      <c r="K16" s="40"/>
      <c r="L16" s="40"/>
      <c r="M16" s="41"/>
    </row>
    <row r="17" spans="4:13" x14ac:dyDescent="0.3">
      <c r="D17" s="33"/>
      <c r="E17" s="34"/>
      <c r="F17" s="34"/>
      <c r="G17" s="34"/>
      <c r="H17" s="34"/>
      <c r="I17" s="35"/>
      <c r="J17" s="42"/>
      <c r="K17" s="43"/>
      <c r="L17" s="43"/>
      <c r="M17" s="44"/>
    </row>
    <row r="18" spans="4:13" x14ac:dyDescent="0.3">
      <c r="D18" s="33"/>
      <c r="E18" s="34"/>
      <c r="F18" s="34"/>
      <c r="G18" s="34"/>
      <c r="H18" s="34"/>
      <c r="I18" s="35"/>
      <c r="J18" s="42"/>
      <c r="K18" s="43"/>
      <c r="L18" s="43"/>
      <c r="M18" s="44"/>
    </row>
    <row r="19" spans="4:13" x14ac:dyDescent="0.3">
      <c r="D19" s="33"/>
      <c r="E19" s="34"/>
      <c r="F19" s="34"/>
      <c r="G19" s="34"/>
      <c r="H19" s="34"/>
      <c r="I19" s="35"/>
      <c r="J19" s="42"/>
      <c r="K19" s="43"/>
      <c r="L19" s="43"/>
      <c r="M19" s="44"/>
    </row>
    <row r="20" spans="4:13" x14ac:dyDescent="0.3">
      <c r="D20" s="33"/>
      <c r="E20" s="34"/>
      <c r="F20" s="34"/>
      <c r="G20" s="34"/>
      <c r="H20" s="34"/>
      <c r="I20" s="35"/>
      <c r="J20" s="42"/>
      <c r="K20" s="43"/>
      <c r="L20" s="43"/>
      <c r="M20" s="44"/>
    </row>
    <row r="21" spans="4:13" ht="15" thickBot="1" x14ac:dyDescent="0.35">
      <c r="D21" s="36"/>
      <c r="E21" s="37"/>
      <c r="F21" s="37"/>
      <c r="G21" s="37"/>
      <c r="H21" s="37"/>
      <c r="I21" s="38"/>
      <c r="J21" s="45"/>
      <c r="K21" s="46"/>
      <c r="L21" s="46"/>
      <c r="M21" s="47"/>
    </row>
  </sheetData>
  <mergeCells count="9">
    <mergeCell ref="D16:I21"/>
    <mergeCell ref="J16:M21"/>
    <mergeCell ref="F13:I13"/>
    <mergeCell ref="F14:I14"/>
    <mergeCell ref="D2:M6"/>
    <mergeCell ref="F9:I9"/>
    <mergeCell ref="F10:I10"/>
    <mergeCell ref="F11:I11"/>
    <mergeCell ref="F12:I1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51A8-9A1C-4D9A-8EAA-7A7FAE5A68DD}">
  <sheetPr>
    <tabColor rgb="FF009999"/>
  </sheetPr>
  <dimension ref="A2:M22"/>
  <sheetViews>
    <sheetView showGridLines="0" workbookViewId="0">
      <selection activeCell="I21" sqref="I21"/>
    </sheetView>
  </sheetViews>
  <sheetFormatPr baseColWidth="10" defaultRowHeight="14.4" x14ac:dyDescent="0.3"/>
  <cols>
    <col min="1" max="1" width="11.5546875" style="1"/>
    <col min="2" max="2" width="12.109375" style="1" bestFit="1" customWidth="1"/>
    <col min="3" max="3" width="13.44140625" style="1" customWidth="1"/>
    <col min="4" max="16384" width="11.5546875" style="1"/>
  </cols>
  <sheetData>
    <row r="2" spans="1:13" x14ac:dyDescent="0.3">
      <c r="A2" s="2"/>
      <c r="B2" s="2"/>
      <c r="C2" s="2"/>
      <c r="D2" s="28" t="s">
        <v>70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x14ac:dyDescent="0.3">
      <c r="D8" s="7" t="s">
        <v>1</v>
      </c>
      <c r="E8" s="7" t="s">
        <v>2</v>
      </c>
      <c r="F8" s="49" t="s">
        <v>3</v>
      </c>
      <c r="G8" s="49"/>
      <c r="H8" s="49"/>
      <c r="I8" s="49"/>
      <c r="J8" s="7" t="s">
        <v>6</v>
      </c>
      <c r="K8" s="7" t="s">
        <v>5</v>
      </c>
      <c r="L8" s="7" t="s">
        <v>7</v>
      </c>
      <c r="M8" s="7" t="s">
        <v>8</v>
      </c>
    </row>
    <row r="9" spans="1:13" x14ac:dyDescent="0.3">
      <c r="D9" s="9">
        <v>44298</v>
      </c>
      <c r="E9" s="8" t="s">
        <v>69</v>
      </c>
      <c r="F9" s="48" t="e">
        <f>+VLOOKUP(E9,$A$17:$C$22,2,FALSE)</f>
        <v>#N/A</v>
      </c>
      <c r="G9" s="48"/>
      <c r="H9" s="48"/>
      <c r="I9" s="48"/>
      <c r="J9" s="10">
        <v>1538</v>
      </c>
      <c r="K9" s="10">
        <v>5</v>
      </c>
      <c r="L9" s="10" t="e">
        <f>+VLOOKUP(E9,$A$17:$C$22,3,FALSE)</f>
        <v>#N/A</v>
      </c>
      <c r="M9" s="10" t="e">
        <f>+L9*K9</f>
        <v>#N/A</v>
      </c>
    </row>
    <row r="10" spans="1:13" x14ac:dyDescent="0.3">
      <c r="D10" s="9">
        <v>44299</v>
      </c>
      <c r="E10" s="8" t="s">
        <v>73</v>
      </c>
      <c r="F10" s="48" t="e">
        <f t="shared" ref="F10:F13" si="0">+VLOOKUP(E10,$A$17:$C$22,2,FALSE)</f>
        <v>#N/A</v>
      </c>
      <c r="G10" s="48"/>
      <c r="H10" s="48"/>
      <c r="I10" s="48"/>
      <c r="J10" s="10">
        <v>1538</v>
      </c>
      <c r="K10" s="10">
        <v>6</v>
      </c>
      <c r="L10" s="10" t="e">
        <f t="shared" ref="L10:L13" si="1">+VLOOKUP(E10,$A$17:$C$22,3,FALSE)</f>
        <v>#N/A</v>
      </c>
      <c r="M10" s="10" t="e">
        <f t="shared" ref="M10:M13" si="2">+L10*K10</f>
        <v>#N/A</v>
      </c>
    </row>
    <row r="11" spans="1:13" x14ac:dyDescent="0.3">
      <c r="D11" s="9">
        <v>44300</v>
      </c>
      <c r="E11" s="8" t="s">
        <v>74</v>
      </c>
      <c r="F11" s="48" t="e">
        <f t="shared" si="0"/>
        <v>#N/A</v>
      </c>
      <c r="G11" s="48"/>
      <c r="H11" s="48"/>
      <c r="I11" s="48"/>
      <c r="J11" s="10">
        <v>1538</v>
      </c>
      <c r="K11" s="10">
        <v>5</v>
      </c>
      <c r="L11" s="10" t="e">
        <f t="shared" si="1"/>
        <v>#N/A</v>
      </c>
      <c r="M11" s="10" t="e">
        <f t="shared" si="2"/>
        <v>#N/A</v>
      </c>
    </row>
    <row r="12" spans="1:13" x14ac:dyDescent="0.3">
      <c r="D12" s="9">
        <v>44301</v>
      </c>
      <c r="E12" s="8" t="s">
        <v>75</v>
      </c>
      <c r="F12" s="48" t="e">
        <f t="shared" si="0"/>
        <v>#N/A</v>
      </c>
      <c r="G12" s="48"/>
      <c r="H12" s="48"/>
      <c r="I12" s="48"/>
      <c r="J12" s="10">
        <v>1538</v>
      </c>
      <c r="K12" s="10">
        <v>4</v>
      </c>
      <c r="L12" s="10" t="e">
        <f t="shared" si="1"/>
        <v>#N/A</v>
      </c>
      <c r="M12" s="10" t="e">
        <f t="shared" si="2"/>
        <v>#N/A</v>
      </c>
    </row>
    <row r="13" spans="1:13" x14ac:dyDescent="0.3">
      <c r="D13" s="9">
        <v>44302</v>
      </c>
      <c r="E13" s="8" t="s">
        <v>76</v>
      </c>
      <c r="F13" s="48" t="e">
        <f t="shared" si="0"/>
        <v>#N/A</v>
      </c>
      <c r="G13" s="48"/>
      <c r="H13" s="48"/>
      <c r="I13" s="48"/>
      <c r="J13" s="10">
        <v>1538</v>
      </c>
      <c r="K13" s="10">
        <v>5</v>
      </c>
      <c r="L13" s="10" t="e">
        <f t="shared" si="1"/>
        <v>#N/A</v>
      </c>
      <c r="M13" s="10" t="e">
        <f t="shared" si="2"/>
        <v>#N/A</v>
      </c>
    </row>
    <row r="17" spans="1:3" x14ac:dyDescent="0.3">
      <c r="A17" s="17" t="s">
        <v>2</v>
      </c>
      <c r="B17" s="17" t="s">
        <v>3</v>
      </c>
      <c r="C17" s="17" t="s">
        <v>4</v>
      </c>
    </row>
    <row r="18" spans="1:3" x14ac:dyDescent="0.3">
      <c r="A18" s="8" t="s">
        <v>9</v>
      </c>
      <c r="B18" s="6" t="s">
        <v>14</v>
      </c>
      <c r="C18" s="10">
        <v>10000</v>
      </c>
    </row>
    <row r="19" spans="1:3" x14ac:dyDescent="0.3">
      <c r="A19" s="8" t="s">
        <v>10</v>
      </c>
      <c r="B19" s="6" t="s">
        <v>15</v>
      </c>
      <c r="C19" s="10">
        <v>20000</v>
      </c>
    </row>
    <row r="20" spans="1:3" x14ac:dyDescent="0.3">
      <c r="A20" s="8" t="s">
        <v>11</v>
      </c>
      <c r="B20" s="6" t="s">
        <v>16</v>
      </c>
      <c r="C20" s="10">
        <v>30000</v>
      </c>
    </row>
    <row r="21" spans="1:3" x14ac:dyDescent="0.3">
      <c r="A21" s="8" t="s">
        <v>12</v>
      </c>
      <c r="B21" s="6" t="s">
        <v>17</v>
      </c>
      <c r="C21" s="10">
        <v>50000</v>
      </c>
    </row>
    <row r="22" spans="1:3" x14ac:dyDescent="0.3">
      <c r="A22" s="8" t="s">
        <v>13</v>
      </c>
      <c r="B22" s="6" t="s">
        <v>18</v>
      </c>
      <c r="C22" s="10">
        <v>25000</v>
      </c>
    </row>
  </sheetData>
  <mergeCells count="7">
    <mergeCell ref="F13:I13"/>
    <mergeCell ref="D2:M6"/>
    <mergeCell ref="F8:I8"/>
    <mergeCell ref="F9:I9"/>
    <mergeCell ref="F10:I10"/>
    <mergeCell ref="F11:I11"/>
    <mergeCell ref="F12:I1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7AF1-C04C-476E-A331-54FF20822833}">
  <sheetPr>
    <tabColor rgb="FF009999"/>
  </sheetPr>
  <dimension ref="A2:M14"/>
  <sheetViews>
    <sheetView showGridLines="0" workbookViewId="0">
      <selection activeCell="E19" sqref="E19"/>
    </sheetView>
  </sheetViews>
  <sheetFormatPr baseColWidth="10" defaultRowHeight="14.4" x14ac:dyDescent="0.3"/>
  <cols>
    <col min="1" max="16384" width="11.5546875" style="1"/>
  </cols>
  <sheetData>
    <row r="2" spans="1:13" x14ac:dyDescent="0.3">
      <c r="A2" s="2"/>
      <c r="B2" s="2"/>
      <c r="C2" s="2"/>
      <c r="D2" s="28" t="e">
        <v>#NAME?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9" spans="1:13" x14ac:dyDescent="0.3">
      <c r="E9" s="50" t="e">
        <f>+sumar.si</f>
        <v>#NAME?</v>
      </c>
      <c r="F9" s="50"/>
      <c r="G9" s="50"/>
      <c r="H9" s="50"/>
      <c r="I9" s="50"/>
      <c r="J9" s="50"/>
      <c r="K9" s="50"/>
      <c r="L9" s="50"/>
    </row>
    <row r="10" spans="1:13" x14ac:dyDescent="0.3">
      <c r="E10" s="50"/>
      <c r="F10" s="50"/>
      <c r="G10" s="50"/>
      <c r="H10" s="50"/>
      <c r="I10" s="50"/>
      <c r="J10" s="50"/>
      <c r="K10" s="50"/>
      <c r="L10" s="50"/>
    </row>
    <row r="11" spans="1:13" x14ac:dyDescent="0.3">
      <c r="E11" s="50"/>
      <c r="F11" s="50"/>
      <c r="G11" s="50"/>
      <c r="H11" s="50"/>
      <c r="I11" s="50"/>
      <c r="J11" s="50"/>
      <c r="K11" s="50"/>
      <c r="L11" s="50"/>
    </row>
    <row r="12" spans="1:13" x14ac:dyDescent="0.3">
      <c r="E12" s="50"/>
      <c r="F12" s="50"/>
      <c r="G12" s="50"/>
      <c r="H12" s="50"/>
      <c r="I12" s="50"/>
      <c r="J12" s="50"/>
      <c r="K12" s="50"/>
      <c r="L12" s="50"/>
    </row>
    <row r="13" spans="1:13" x14ac:dyDescent="0.3">
      <c r="E13" s="50"/>
      <c r="F13" s="50"/>
      <c r="G13" s="50"/>
      <c r="H13" s="50"/>
      <c r="I13" s="50"/>
      <c r="J13" s="50"/>
      <c r="K13" s="50"/>
      <c r="L13" s="50"/>
    </row>
    <row r="14" spans="1:13" x14ac:dyDescent="0.3">
      <c r="E14" s="50"/>
      <c r="F14" s="50"/>
      <c r="G14" s="50"/>
      <c r="H14" s="50"/>
      <c r="I14" s="50"/>
      <c r="J14" s="50"/>
      <c r="K14" s="50"/>
      <c r="L14" s="50"/>
    </row>
  </sheetData>
  <mergeCells count="2">
    <mergeCell ref="D2:M6"/>
    <mergeCell ref="E9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68CF-F1CA-46B3-B8FF-5C953835C940}">
  <sheetPr>
    <tabColor rgb="FF009999"/>
  </sheetPr>
  <dimension ref="A2:P377"/>
  <sheetViews>
    <sheetView showGridLines="0" workbookViewId="0">
      <selection activeCell="C21" sqref="C21"/>
    </sheetView>
  </sheetViews>
  <sheetFormatPr baseColWidth="10" defaultRowHeight="14.4" x14ac:dyDescent="0.3"/>
  <cols>
    <col min="1" max="3" width="16.109375" style="1" bestFit="1" customWidth="1"/>
    <col min="4" max="4" width="19.6640625" style="1" bestFit="1" customWidth="1"/>
    <col min="5" max="5" width="18.44140625" style="1" bestFit="1" customWidth="1"/>
    <col min="6" max="6" width="15.44140625" style="1" bestFit="1" customWidth="1"/>
    <col min="7" max="7" width="16.6640625" style="1" bestFit="1" customWidth="1"/>
    <col min="8" max="8" width="19.109375" style="1" bestFit="1" customWidth="1"/>
    <col min="9" max="9" width="10" style="1" bestFit="1" customWidth="1"/>
    <col min="10" max="10" width="19.109375" style="1" bestFit="1" customWidth="1"/>
    <col min="11" max="11" width="21.44140625" style="1" bestFit="1" customWidth="1"/>
    <col min="12" max="12" width="19.109375" style="1" bestFit="1" customWidth="1"/>
    <col min="13" max="13" width="18.109375" style="1" bestFit="1" customWidth="1"/>
    <col min="14" max="14" width="13" style="1" bestFit="1" customWidth="1"/>
    <col min="15" max="15" width="10.21875" style="1" bestFit="1" customWidth="1"/>
    <col min="16" max="16" width="15.6640625" style="1" bestFit="1" customWidth="1"/>
    <col min="17" max="16384" width="11.5546875" style="1"/>
  </cols>
  <sheetData>
    <row r="2" spans="1:16" x14ac:dyDescent="0.3">
      <c r="A2" s="2"/>
      <c r="B2" s="2"/>
      <c r="C2" s="2"/>
      <c r="D2" s="28" t="e">
        <v>#DIV/0!</v>
      </c>
      <c r="E2" s="28"/>
      <c r="F2" s="28"/>
      <c r="G2" s="28"/>
      <c r="H2" s="28"/>
      <c r="I2" s="28"/>
      <c r="J2" s="28"/>
      <c r="K2" s="28"/>
      <c r="L2" s="28"/>
      <c r="M2" s="28"/>
      <c r="N2" s="4"/>
      <c r="O2" s="4"/>
      <c r="P2" s="4"/>
    </row>
    <row r="3" spans="1:16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</row>
    <row r="4" spans="1:16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  <c r="N4" s="4"/>
      <c r="O4" s="4"/>
      <c r="P4" s="4"/>
    </row>
    <row r="5" spans="1:16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  <c r="N5" s="4"/>
      <c r="O5" s="4"/>
      <c r="P5" s="4"/>
    </row>
    <row r="6" spans="1:16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  <c r="N6" s="4"/>
      <c r="O6" s="4"/>
      <c r="P6" s="4"/>
    </row>
    <row r="8" spans="1:16" x14ac:dyDescent="0.3">
      <c r="D8" s="12" t="s">
        <v>19</v>
      </c>
      <c r="E8" s="4" t="s">
        <v>20</v>
      </c>
      <c r="F8" s="4" t="s">
        <v>21</v>
      </c>
      <c r="G8" s="4" t="s">
        <v>22</v>
      </c>
      <c r="H8" s="4" t="s">
        <v>23</v>
      </c>
      <c r="I8" s="13" t="s">
        <v>5</v>
      </c>
      <c r="J8" s="14" t="s">
        <v>24</v>
      </c>
      <c r="K8" s="14" t="s">
        <v>68</v>
      </c>
    </row>
    <row r="9" spans="1:16" x14ac:dyDescent="0.3">
      <c r="D9" s="15">
        <v>44225</v>
      </c>
      <c r="E9" s="11" t="s">
        <v>25</v>
      </c>
      <c r="F9" s="11" t="s">
        <v>26</v>
      </c>
      <c r="G9" s="11" t="s">
        <v>27</v>
      </c>
      <c r="H9" s="11" t="s">
        <v>28</v>
      </c>
      <c r="I9" s="11">
        <v>10</v>
      </c>
      <c r="J9" s="16">
        <v>200420</v>
      </c>
      <c r="K9" s="16">
        <f>+Tabla2[[#This Row],[Ingresos]]/Tabla2[[#This Row],[Cantidad]]</f>
        <v>20042</v>
      </c>
    </row>
    <row r="10" spans="1:16" x14ac:dyDescent="0.3">
      <c r="D10" s="15">
        <v>44225</v>
      </c>
      <c r="E10" s="11" t="s">
        <v>29</v>
      </c>
      <c r="F10" s="11" t="s">
        <v>26</v>
      </c>
      <c r="G10" s="11" t="s">
        <v>30</v>
      </c>
      <c r="H10" s="11" t="s">
        <v>28</v>
      </c>
      <c r="I10" s="51">
        <v>2</v>
      </c>
      <c r="J10" s="16">
        <v>500000</v>
      </c>
      <c r="K10" s="16">
        <f>+Tabla2[[#This Row],[Ingresos]]/Tabla2[[#This Row],[Cantidad]]</f>
        <v>250000</v>
      </c>
    </row>
    <row r="11" spans="1:16" x14ac:dyDescent="0.3">
      <c r="D11" s="15">
        <v>44202</v>
      </c>
      <c r="E11" s="11" t="s">
        <v>31</v>
      </c>
      <c r="F11" s="11" t="s">
        <v>32</v>
      </c>
      <c r="G11" s="11" t="s">
        <v>33</v>
      </c>
      <c r="H11" s="11" t="s">
        <v>28</v>
      </c>
      <c r="I11" s="11">
        <v>69</v>
      </c>
      <c r="J11" s="16">
        <v>11334.399999999998</v>
      </c>
      <c r="K11" s="16">
        <f>+Tabla2[[#This Row],[Ingresos]]/Tabla2[[#This Row],[Cantidad]]</f>
        <v>164.26666666666662</v>
      </c>
    </row>
    <row r="12" spans="1:16" x14ac:dyDescent="0.3">
      <c r="D12" s="15">
        <v>44202</v>
      </c>
      <c r="E12" s="11" t="s">
        <v>34</v>
      </c>
      <c r="F12" s="11" t="s">
        <v>32</v>
      </c>
      <c r="G12" s="11" t="s">
        <v>35</v>
      </c>
      <c r="H12" s="11" t="s">
        <v>28</v>
      </c>
      <c r="I12" s="11">
        <v>8</v>
      </c>
      <c r="J12" s="16">
        <v>16779</v>
      </c>
      <c r="K12" s="52">
        <f>+Tabla2[[#This Row],[Ingresos]]/Tabla2[[#This Row],[Cantidad]]</f>
        <v>2097.375</v>
      </c>
    </row>
    <row r="13" spans="1:16" x14ac:dyDescent="0.3">
      <c r="D13" s="15">
        <v>44202</v>
      </c>
      <c r="E13" s="11" t="s">
        <v>25</v>
      </c>
      <c r="F13" s="11" t="s">
        <v>32</v>
      </c>
      <c r="G13" s="11" t="s">
        <v>36</v>
      </c>
      <c r="H13" s="11" t="s">
        <v>28</v>
      </c>
      <c r="I13" s="11">
        <v>11</v>
      </c>
      <c r="J13" s="16">
        <v>12294.1</v>
      </c>
      <c r="K13" s="16">
        <f>+Tabla2[[#This Row],[Ingresos]]/Tabla2[[#This Row],[Cantidad]]</f>
        <v>1117.6454545454546</v>
      </c>
    </row>
    <row r="14" spans="1:16" x14ac:dyDescent="0.3">
      <c r="D14" s="15">
        <v>44210</v>
      </c>
      <c r="E14" s="11" t="s">
        <v>29</v>
      </c>
      <c r="F14" s="11" t="s">
        <v>32</v>
      </c>
      <c r="G14" s="11" t="s">
        <v>37</v>
      </c>
      <c r="H14" s="11" t="s">
        <v>38</v>
      </c>
      <c r="I14" s="11">
        <v>40</v>
      </c>
      <c r="J14" s="16">
        <v>17920</v>
      </c>
      <c r="K14" s="16">
        <f>+Tabla2[[#This Row],[Ingresos]]/Tabla2[[#This Row],[Cantidad]]</f>
        <v>448</v>
      </c>
    </row>
    <row r="15" spans="1:16" x14ac:dyDescent="0.3">
      <c r="D15" s="15">
        <v>44210</v>
      </c>
      <c r="E15" s="11" t="s">
        <v>31</v>
      </c>
      <c r="F15" s="11" t="s">
        <v>32</v>
      </c>
      <c r="G15" s="11" t="s">
        <v>39</v>
      </c>
      <c r="H15" s="11" t="s">
        <v>38</v>
      </c>
      <c r="I15" s="51">
        <v>0</v>
      </c>
      <c r="J15" s="16">
        <v>35420</v>
      </c>
      <c r="K15" s="16" t="e">
        <f>+Tabla2[[#This Row],[Ingresos]]/Tabla2[[#This Row],[Cantidad]]</f>
        <v>#DIV/0!</v>
      </c>
    </row>
    <row r="16" spans="1:16" x14ac:dyDescent="0.3">
      <c r="D16" s="15">
        <v>44206</v>
      </c>
      <c r="E16" s="11" t="s">
        <v>34</v>
      </c>
      <c r="F16" s="11" t="s">
        <v>32</v>
      </c>
      <c r="G16" s="11" t="s">
        <v>40</v>
      </c>
      <c r="H16" s="11" t="s">
        <v>38</v>
      </c>
      <c r="I16" s="11">
        <v>0</v>
      </c>
      <c r="J16" s="16">
        <v>3570000</v>
      </c>
      <c r="K16" s="16" t="e">
        <f>+Tabla2[[#This Row],[Ingresos]]/Tabla2[[#This Row],[Cantidad]]</f>
        <v>#DIV/0!</v>
      </c>
    </row>
    <row r="17" spans="4:11" x14ac:dyDescent="0.3">
      <c r="D17" s="15">
        <v>44202</v>
      </c>
      <c r="E17" s="11" t="s">
        <v>25</v>
      </c>
      <c r="F17" s="11" t="s">
        <v>26</v>
      </c>
      <c r="G17" s="11" t="s">
        <v>41</v>
      </c>
      <c r="H17" s="11" t="s">
        <v>38</v>
      </c>
      <c r="I17" s="11">
        <v>0</v>
      </c>
      <c r="J17" s="16">
        <v>3767.4</v>
      </c>
      <c r="K17" s="16" t="e">
        <f>+Tabla2[[#This Row],[Ingresos]]/Tabla2[[#This Row],[Cantidad]]</f>
        <v>#DIV/0!</v>
      </c>
    </row>
    <row r="18" spans="4:11" x14ac:dyDescent="0.3">
      <c r="D18" s="15">
        <v>44227</v>
      </c>
      <c r="E18" s="11" t="s">
        <v>29</v>
      </c>
      <c r="F18" s="11" t="s">
        <v>42</v>
      </c>
      <c r="G18" s="11" t="s">
        <v>43</v>
      </c>
      <c r="H18" s="11" t="s">
        <v>38</v>
      </c>
      <c r="I18" s="11">
        <v>94</v>
      </c>
      <c r="J18" s="16">
        <v>15456</v>
      </c>
      <c r="K18" s="16">
        <f>+Tabla2[[#This Row],[Ingresos]]/Tabla2[[#This Row],[Cantidad]]</f>
        <v>164.42553191489361</v>
      </c>
    </row>
    <row r="19" spans="4:11" x14ac:dyDescent="0.3">
      <c r="D19" s="15">
        <v>44201</v>
      </c>
      <c r="E19" s="11" t="s">
        <v>31</v>
      </c>
      <c r="F19" s="11" t="s">
        <v>26</v>
      </c>
      <c r="G19" s="11" t="s">
        <v>44</v>
      </c>
      <c r="H19" s="11" t="s">
        <v>45</v>
      </c>
      <c r="I19" s="11">
        <v>91</v>
      </c>
      <c r="J19" s="16">
        <v>11900</v>
      </c>
      <c r="K19" s="16">
        <f>+Tabla2[[#This Row],[Ingresos]]/Tabla2[[#This Row],[Cantidad]]</f>
        <v>130.76923076923077</v>
      </c>
    </row>
    <row r="20" spans="4:11" x14ac:dyDescent="0.3">
      <c r="D20" s="15">
        <v>44204</v>
      </c>
      <c r="E20" s="11" t="s">
        <v>34</v>
      </c>
      <c r="F20" s="11" t="s">
        <v>26</v>
      </c>
      <c r="G20" s="11" t="s">
        <v>46</v>
      </c>
      <c r="H20" s="11" t="s">
        <v>45</v>
      </c>
      <c r="I20" s="11">
        <v>32</v>
      </c>
      <c r="J20" s="16">
        <v>616000</v>
      </c>
      <c r="K20" s="16">
        <f>+Tabla2[[#This Row],[Ingresos]]/Tabla2[[#This Row],[Cantidad]]</f>
        <v>19250</v>
      </c>
    </row>
    <row r="21" spans="4:11" x14ac:dyDescent="0.3">
      <c r="D21" s="15">
        <v>44226</v>
      </c>
      <c r="E21" s="11" t="s">
        <v>25</v>
      </c>
      <c r="F21" s="11" t="s">
        <v>26</v>
      </c>
      <c r="G21" s="11" t="s">
        <v>47</v>
      </c>
      <c r="H21" s="11" t="s">
        <v>45</v>
      </c>
      <c r="I21" s="11">
        <v>55</v>
      </c>
      <c r="J21" s="16">
        <v>5667.1999999999989</v>
      </c>
      <c r="K21" s="16">
        <f>+Tabla2[[#This Row],[Ingresos]]/Tabla2[[#This Row],[Cantidad]]</f>
        <v>103.03999999999998</v>
      </c>
    </row>
    <row r="22" spans="4:11" x14ac:dyDescent="0.3">
      <c r="D22" s="15">
        <v>44206</v>
      </c>
      <c r="E22" s="11" t="s">
        <v>29</v>
      </c>
      <c r="F22" s="11" t="s">
        <v>42</v>
      </c>
      <c r="G22" s="11" t="s">
        <v>48</v>
      </c>
      <c r="H22" s="11" t="s">
        <v>49</v>
      </c>
      <c r="I22" s="11">
        <v>20000</v>
      </c>
      <c r="J22" s="16">
        <v>98000</v>
      </c>
      <c r="K22" s="16">
        <f>+Tabla2[[#This Row],[Ingresos]]/Tabla2[[#This Row],[Cantidad]]</f>
        <v>4.9000000000000004</v>
      </c>
    </row>
    <row r="23" spans="4:11" x14ac:dyDescent="0.3">
      <c r="D23" s="15">
        <v>44208</v>
      </c>
      <c r="E23" s="11" t="s">
        <v>31</v>
      </c>
      <c r="F23" s="11" t="s">
        <v>32</v>
      </c>
      <c r="G23" s="11" t="s">
        <v>48</v>
      </c>
      <c r="H23" s="11" t="s">
        <v>49</v>
      </c>
      <c r="I23" s="11">
        <v>90</v>
      </c>
      <c r="J23" s="16">
        <v>2051.14</v>
      </c>
      <c r="K23" s="16">
        <f>+Tabla2[[#This Row],[Ingresos]]/Tabla2[[#This Row],[Cantidad]]</f>
        <v>22.790444444444443</v>
      </c>
    </row>
    <row r="24" spans="4:11" x14ac:dyDescent="0.3">
      <c r="D24" s="15">
        <v>44208</v>
      </c>
      <c r="E24" s="11" t="s">
        <v>34</v>
      </c>
      <c r="F24" s="11" t="s">
        <v>26</v>
      </c>
      <c r="G24" s="11" t="s">
        <v>48</v>
      </c>
      <c r="H24" s="11" t="s">
        <v>49</v>
      </c>
      <c r="I24" s="11">
        <v>24</v>
      </c>
      <c r="J24" s="16">
        <v>10584</v>
      </c>
      <c r="K24" s="16">
        <f>+Tabla2[[#This Row],[Ingresos]]/Tabla2[[#This Row],[Cantidad]]</f>
        <v>441</v>
      </c>
    </row>
    <row r="25" spans="4:11" x14ac:dyDescent="0.3">
      <c r="D25" s="15">
        <v>44208</v>
      </c>
      <c r="E25" s="11" t="s">
        <v>25</v>
      </c>
      <c r="F25" s="11" t="s">
        <v>26</v>
      </c>
      <c r="G25" s="11" t="s">
        <v>50</v>
      </c>
      <c r="H25" s="11" t="s">
        <v>49</v>
      </c>
      <c r="I25" s="11">
        <v>34</v>
      </c>
      <c r="J25" s="16">
        <v>37352</v>
      </c>
      <c r="K25" s="16">
        <f>+Tabla2[[#This Row],[Ingresos]]/Tabla2[[#This Row],[Cantidad]]</f>
        <v>1098.5882352941176</v>
      </c>
    </row>
    <row r="26" spans="4:11" x14ac:dyDescent="0.3">
      <c r="D26" s="15">
        <v>44208</v>
      </c>
      <c r="E26" s="11" t="s">
        <v>29</v>
      </c>
      <c r="F26" s="11" t="s">
        <v>32</v>
      </c>
      <c r="G26" s="11" t="s">
        <v>51</v>
      </c>
      <c r="H26" s="11" t="s">
        <v>49</v>
      </c>
      <c r="I26" s="11">
        <v>2000</v>
      </c>
      <c r="J26" s="16">
        <v>2804.62</v>
      </c>
      <c r="K26" s="16">
        <f>+Tabla2[[#This Row],[Ingresos]]/Tabla2[[#This Row],[Cantidad]]</f>
        <v>1.4023099999999999</v>
      </c>
    </row>
    <row r="27" spans="4:11" x14ac:dyDescent="0.3">
      <c r="D27" s="15">
        <v>44208</v>
      </c>
      <c r="E27" s="11" t="s">
        <v>31</v>
      </c>
      <c r="F27" s="11" t="s">
        <v>32</v>
      </c>
      <c r="G27" s="11" t="s">
        <v>52</v>
      </c>
      <c r="H27" s="11" t="s">
        <v>49</v>
      </c>
      <c r="I27" s="11">
        <v>44</v>
      </c>
      <c r="J27" s="16">
        <v>13510</v>
      </c>
      <c r="K27" s="16">
        <f>+Tabla2[[#This Row],[Ingresos]]/Tabla2[[#This Row],[Cantidad]]</f>
        <v>307.04545454545456</v>
      </c>
    </row>
    <row r="28" spans="4:11" x14ac:dyDescent="0.3">
      <c r="D28" s="15">
        <v>44208</v>
      </c>
      <c r="E28" s="11" t="s">
        <v>34</v>
      </c>
      <c r="F28" s="11" t="s">
        <v>32</v>
      </c>
      <c r="G28" s="11" t="s">
        <v>53</v>
      </c>
      <c r="H28" s="11" t="s">
        <v>54</v>
      </c>
      <c r="I28" s="11">
        <v>0</v>
      </c>
      <c r="J28" s="16">
        <v>16228.799999999997</v>
      </c>
      <c r="K28" s="16" t="e">
        <f>+Tabla2[[#This Row],[Ingresos]]/Tabla2[[#This Row],[Cantidad]]</f>
        <v>#DIV/0!</v>
      </c>
    </row>
    <row r="29" spans="4:11" x14ac:dyDescent="0.3">
      <c r="D29" s="15">
        <v>44208</v>
      </c>
      <c r="E29" s="11" t="s">
        <v>25</v>
      </c>
      <c r="F29" s="11" t="s">
        <v>32</v>
      </c>
      <c r="G29" s="11" t="s">
        <v>55</v>
      </c>
      <c r="H29" s="11" t="s">
        <v>54</v>
      </c>
      <c r="I29" s="11">
        <v>49</v>
      </c>
      <c r="J29" s="16">
        <v>15561</v>
      </c>
      <c r="K29" s="16">
        <f>+Tabla2[[#This Row],[Ingresos]]/Tabla2[[#This Row],[Cantidad]]</f>
        <v>317.57142857142856</v>
      </c>
    </row>
    <row r="30" spans="4:11" x14ac:dyDescent="0.3">
      <c r="D30" s="15">
        <v>44208</v>
      </c>
      <c r="E30" s="11" t="s">
        <v>29</v>
      </c>
      <c r="F30" s="11" t="s">
        <v>32</v>
      </c>
      <c r="G30" s="11" t="s">
        <v>56</v>
      </c>
      <c r="H30" s="11" t="s">
        <v>54</v>
      </c>
      <c r="I30" s="11">
        <v>42</v>
      </c>
      <c r="J30" s="16">
        <v>39463.199999999997</v>
      </c>
      <c r="K30" s="16">
        <f>+Tabla2[[#This Row],[Ingresos]]/Tabla2[[#This Row],[Cantidad]]</f>
        <v>939.59999999999991</v>
      </c>
    </row>
    <row r="31" spans="4:11" x14ac:dyDescent="0.3">
      <c r="D31" s="15">
        <v>44208</v>
      </c>
      <c r="E31" s="11" t="s">
        <v>31</v>
      </c>
      <c r="F31" s="11" t="s">
        <v>32</v>
      </c>
      <c r="G31" s="11" t="s">
        <v>57</v>
      </c>
      <c r="H31" s="11" t="s">
        <v>58</v>
      </c>
      <c r="I31" s="11">
        <v>58</v>
      </c>
      <c r="J31" s="16">
        <v>13916</v>
      </c>
      <c r="K31" s="16">
        <f>+Tabla2[[#This Row],[Ingresos]]/Tabla2[[#This Row],[Cantidad]]</f>
        <v>239.93103448275863</v>
      </c>
    </row>
    <row r="32" spans="4:11" x14ac:dyDescent="0.3">
      <c r="D32" s="15">
        <v>44208</v>
      </c>
      <c r="E32" s="11" t="s">
        <v>34</v>
      </c>
      <c r="F32" s="11" t="s">
        <v>26</v>
      </c>
      <c r="G32" s="11" t="s">
        <v>59</v>
      </c>
      <c r="H32" s="11" t="s">
        <v>58</v>
      </c>
      <c r="I32" s="11">
        <v>67</v>
      </c>
      <c r="J32" s="16">
        <v>300000</v>
      </c>
      <c r="K32" s="16">
        <f>+Tabla2[[#This Row],[Ingresos]]/Tabla2[[#This Row],[Cantidad]]</f>
        <v>4477.6119402985078</v>
      </c>
    </row>
    <row r="33" spans="4:11" x14ac:dyDescent="0.3">
      <c r="D33" s="15">
        <v>44226</v>
      </c>
      <c r="E33" s="11" t="s">
        <v>25</v>
      </c>
      <c r="F33" s="11" t="s">
        <v>26</v>
      </c>
      <c r="G33" s="11" t="s">
        <v>60</v>
      </c>
      <c r="H33" s="11" t="s">
        <v>61</v>
      </c>
      <c r="I33" s="11">
        <v>100</v>
      </c>
      <c r="J33" s="16">
        <v>1260</v>
      </c>
      <c r="K33" s="16">
        <f>+Tabla2[[#This Row],[Ingresos]]/Tabla2[[#This Row],[Cantidad]]</f>
        <v>12.6</v>
      </c>
    </row>
    <row r="34" spans="4:11" x14ac:dyDescent="0.3">
      <c r="D34" s="15">
        <v>44226</v>
      </c>
      <c r="E34" s="11" t="s">
        <v>29</v>
      </c>
      <c r="F34" s="11" t="s">
        <v>26</v>
      </c>
      <c r="G34" s="11" t="s">
        <v>62</v>
      </c>
      <c r="H34" s="11" t="s">
        <v>61</v>
      </c>
      <c r="I34" s="11">
        <v>63</v>
      </c>
      <c r="J34" s="16">
        <v>900</v>
      </c>
      <c r="K34" s="16">
        <f>+Tabla2[[#This Row],[Ingresos]]/Tabla2[[#This Row],[Cantidad]]</f>
        <v>14.285714285714286</v>
      </c>
    </row>
    <row r="35" spans="4:11" x14ac:dyDescent="0.3">
      <c r="D35" s="15">
        <v>44207</v>
      </c>
      <c r="E35" s="11" t="s">
        <v>31</v>
      </c>
      <c r="F35" s="11" t="s">
        <v>32</v>
      </c>
      <c r="G35" s="11" t="s">
        <v>63</v>
      </c>
      <c r="H35" s="11" t="s">
        <v>64</v>
      </c>
      <c r="I35" s="11">
        <v>57</v>
      </c>
      <c r="J35" s="16">
        <v>300</v>
      </c>
      <c r="K35" s="16">
        <f>+Tabla2[[#This Row],[Ingresos]]/Tabla2[[#This Row],[Cantidad]]</f>
        <v>5.2631578947368425</v>
      </c>
    </row>
    <row r="36" spans="4:11" x14ac:dyDescent="0.3">
      <c r="D36" s="15">
        <v>44207</v>
      </c>
      <c r="E36" s="11" t="s">
        <v>34</v>
      </c>
      <c r="F36" s="11" t="s">
        <v>32</v>
      </c>
      <c r="G36" s="11" t="s">
        <v>65</v>
      </c>
      <c r="H36" s="11" t="s">
        <v>66</v>
      </c>
      <c r="I36" s="11">
        <v>81</v>
      </c>
      <c r="J36" s="16">
        <v>240</v>
      </c>
      <c r="K36" s="16">
        <f>+Tabla2[[#This Row],[Ingresos]]/Tabla2[[#This Row],[Cantidad]]</f>
        <v>2.9629629629629628</v>
      </c>
    </row>
    <row r="37" spans="4:11" x14ac:dyDescent="0.3">
      <c r="D37" s="15">
        <v>44204</v>
      </c>
      <c r="E37" s="11" t="s">
        <v>25</v>
      </c>
      <c r="F37" s="11" t="s">
        <v>32</v>
      </c>
      <c r="G37" s="11" t="s">
        <v>67</v>
      </c>
      <c r="H37" s="11" t="s">
        <v>64</v>
      </c>
      <c r="I37" s="11">
        <v>0</v>
      </c>
      <c r="J37" s="16">
        <v>600000</v>
      </c>
      <c r="K37" s="16" t="e">
        <f>+Tabla2[[#This Row],[Ingresos]]/Tabla2[[#This Row],[Cantidad]]</f>
        <v>#DIV/0!</v>
      </c>
    </row>
    <row r="38" spans="4:11" x14ac:dyDescent="0.3">
      <c r="D38" s="15">
        <v>44237</v>
      </c>
      <c r="E38" s="11" t="s">
        <v>29</v>
      </c>
      <c r="F38" s="11" t="s">
        <v>32</v>
      </c>
      <c r="G38" s="11" t="s">
        <v>27</v>
      </c>
      <c r="H38" s="11" t="s">
        <v>28</v>
      </c>
      <c r="I38" s="11">
        <v>3</v>
      </c>
      <c r="J38" s="16">
        <v>214085</v>
      </c>
      <c r="K38" s="16">
        <f>+Tabla2[[#This Row],[Ingresos]]/Tabla2[[#This Row],[Cantidad]]</f>
        <v>71361.666666666672</v>
      </c>
    </row>
    <row r="39" spans="4:11" x14ac:dyDescent="0.3">
      <c r="D39" s="15">
        <v>44232</v>
      </c>
      <c r="E39" s="11" t="s">
        <v>31</v>
      </c>
      <c r="F39" s="11" t="s">
        <v>32</v>
      </c>
      <c r="G39" s="11" t="s">
        <v>30</v>
      </c>
      <c r="H39" s="11" t="s">
        <v>28</v>
      </c>
      <c r="I39" s="11">
        <v>63</v>
      </c>
      <c r="J39" s="16">
        <v>300000</v>
      </c>
      <c r="K39" s="16">
        <f>+Tabla2[[#This Row],[Ingresos]]/Tabla2[[#This Row],[Cantidad]]</f>
        <v>4761.9047619047615</v>
      </c>
    </row>
    <row r="40" spans="4:11" x14ac:dyDescent="0.3">
      <c r="D40" s="15">
        <v>44232</v>
      </c>
      <c r="E40" s="11" t="s">
        <v>34</v>
      </c>
      <c r="F40" s="11" t="s">
        <v>32</v>
      </c>
      <c r="G40" s="11" t="s">
        <v>33</v>
      </c>
      <c r="H40" s="11" t="s">
        <v>28</v>
      </c>
      <c r="I40" s="11">
        <v>30</v>
      </c>
      <c r="J40" s="16">
        <v>9273.5999999999985</v>
      </c>
      <c r="K40" s="16">
        <f>+Tabla2[[#This Row],[Ingresos]]/Tabla2[[#This Row],[Cantidad]]</f>
        <v>309.11999999999995</v>
      </c>
    </row>
    <row r="41" spans="4:11" x14ac:dyDescent="0.3">
      <c r="D41" s="15">
        <v>44235</v>
      </c>
      <c r="E41" s="11" t="s">
        <v>25</v>
      </c>
      <c r="F41" s="11" t="s">
        <v>26</v>
      </c>
      <c r="G41" s="11" t="s">
        <v>35</v>
      </c>
      <c r="H41" s="11" t="s">
        <v>28</v>
      </c>
      <c r="I41" s="11">
        <v>12</v>
      </c>
      <c r="J41" s="16">
        <v>2320.5</v>
      </c>
      <c r="K41" s="16">
        <f>+Tabla2[[#This Row],[Ingresos]]/Tabla2[[#This Row],[Cantidad]]</f>
        <v>193.375</v>
      </c>
    </row>
    <row r="42" spans="4:11" x14ac:dyDescent="0.3">
      <c r="D42" s="15">
        <v>44257</v>
      </c>
      <c r="E42" s="11" t="s">
        <v>29</v>
      </c>
      <c r="F42" s="11" t="s">
        <v>42</v>
      </c>
      <c r="G42" s="11" t="s">
        <v>36</v>
      </c>
      <c r="H42" s="11" t="s">
        <v>28</v>
      </c>
      <c r="I42" s="11">
        <v>12</v>
      </c>
      <c r="J42" s="16">
        <v>4323.2</v>
      </c>
      <c r="K42" s="16">
        <f>+Tabla2[[#This Row],[Ingresos]]/Tabla2[[#This Row],[Cantidad]]</f>
        <v>360.26666666666665</v>
      </c>
    </row>
    <row r="43" spans="4:11" x14ac:dyDescent="0.3">
      <c r="D43" s="15">
        <v>44237</v>
      </c>
      <c r="E43" s="11" t="s">
        <v>31</v>
      </c>
      <c r="F43" s="11" t="s">
        <v>26</v>
      </c>
      <c r="G43" s="11" t="s">
        <v>37</v>
      </c>
      <c r="H43" s="11" t="s">
        <v>38</v>
      </c>
      <c r="I43" s="11">
        <v>30</v>
      </c>
      <c r="J43" s="16">
        <v>15120</v>
      </c>
      <c r="K43" s="16">
        <f>+Tabla2[[#This Row],[Ingresos]]/Tabla2[[#This Row],[Cantidad]]</f>
        <v>504</v>
      </c>
    </row>
    <row r="44" spans="4:11" x14ac:dyDescent="0.3">
      <c r="D44" s="15">
        <v>44239</v>
      </c>
      <c r="E44" s="11" t="s">
        <v>34</v>
      </c>
      <c r="F44" s="11" t="s">
        <v>26</v>
      </c>
      <c r="G44" s="11" t="s">
        <v>39</v>
      </c>
      <c r="H44" s="11" t="s">
        <v>38</v>
      </c>
      <c r="I44" s="11">
        <v>47</v>
      </c>
      <c r="J44" s="16">
        <v>45724</v>
      </c>
      <c r="K44" s="16">
        <f>+Tabla2[[#This Row],[Ingresos]]/Tabla2[[#This Row],[Cantidad]]</f>
        <v>972.85106382978722</v>
      </c>
    </row>
    <row r="45" spans="4:11" x14ac:dyDescent="0.3">
      <c r="D45" s="15">
        <v>44239</v>
      </c>
      <c r="E45" s="11" t="s">
        <v>25</v>
      </c>
      <c r="F45" s="11" t="s">
        <v>26</v>
      </c>
      <c r="G45" s="11" t="s">
        <v>40</v>
      </c>
      <c r="H45" s="11" t="s">
        <v>38</v>
      </c>
      <c r="I45" s="11">
        <v>300</v>
      </c>
      <c r="J45" s="16">
        <v>2320.5</v>
      </c>
      <c r="K45" s="16">
        <f>+Tabla2[[#This Row],[Ingresos]]/Tabla2[[#This Row],[Cantidad]]</f>
        <v>7.7350000000000003</v>
      </c>
    </row>
    <row r="46" spans="4:11" x14ac:dyDescent="0.3">
      <c r="D46" s="15">
        <v>44240</v>
      </c>
      <c r="E46" s="11" t="s">
        <v>29</v>
      </c>
      <c r="F46" s="11" t="s">
        <v>42</v>
      </c>
      <c r="G46" s="11" t="s">
        <v>41</v>
      </c>
      <c r="H46" s="11" t="s">
        <v>38</v>
      </c>
      <c r="I46" s="11">
        <v>72</v>
      </c>
      <c r="J46" s="16">
        <v>4102.28</v>
      </c>
      <c r="K46" s="16">
        <f>+Tabla2[[#This Row],[Ingresos]]/Tabla2[[#This Row],[Cantidad]]</f>
        <v>56.976111111111109</v>
      </c>
    </row>
    <row r="47" spans="4:11" x14ac:dyDescent="0.3">
      <c r="D47" s="15">
        <v>44241</v>
      </c>
      <c r="E47" s="11" t="s">
        <v>31</v>
      </c>
      <c r="F47" s="11" t="s">
        <v>32</v>
      </c>
      <c r="G47" s="11" t="s">
        <v>43</v>
      </c>
      <c r="H47" s="11" t="s">
        <v>38</v>
      </c>
      <c r="I47" s="11">
        <v>13</v>
      </c>
      <c r="J47" s="16">
        <v>13524</v>
      </c>
      <c r="K47" s="16">
        <f>+Tabla2[[#This Row],[Ingresos]]/Tabla2[[#This Row],[Cantidad]]</f>
        <v>1040.3076923076924</v>
      </c>
    </row>
    <row r="48" spans="4:11" x14ac:dyDescent="0.3">
      <c r="D48" s="15">
        <v>44257</v>
      </c>
      <c r="E48" s="11" t="s">
        <v>34</v>
      </c>
      <c r="F48" s="11" t="s">
        <v>26</v>
      </c>
      <c r="G48" s="11" t="s">
        <v>44</v>
      </c>
      <c r="H48" s="11" t="s">
        <v>45</v>
      </c>
      <c r="I48" s="11">
        <v>32</v>
      </c>
      <c r="J48" s="16">
        <v>9100</v>
      </c>
      <c r="K48" s="16">
        <f>+Tabla2[[#This Row],[Ingresos]]/Tabla2[[#This Row],[Cantidad]]</f>
        <v>284.375</v>
      </c>
    </row>
    <row r="49" spans="4:11" x14ac:dyDescent="0.3">
      <c r="D49" s="15">
        <v>44238</v>
      </c>
      <c r="E49" s="11" t="s">
        <v>25</v>
      </c>
      <c r="F49" s="11" t="s">
        <v>26</v>
      </c>
      <c r="G49" s="11" t="s">
        <v>46</v>
      </c>
      <c r="H49" s="11" t="s">
        <v>45</v>
      </c>
      <c r="I49" s="11">
        <v>27</v>
      </c>
      <c r="J49" s="16">
        <v>29568</v>
      </c>
      <c r="K49" s="16">
        <f>+Tabla2[[#This Row],[Ingresos]]/Tabla2[[#This Row],[Cantidad]]</f>
        <v>1095.1111111111111</v>
      </c>
    </row>
    <row r="50" spans="4:11" x14ac:dyDescent="0.3">
      <c r="D50" s="15">
        <v>44235</v>
      </c>
      <c r="E50" s="11" t="s">
        <v>29</v>
      </c>
      <c r="F50" s="11" t="s">
        <v>32</v>
      </c>
      <c r="G50" s="11" t="s">
        <v>47</v>
      </c>
      <c r="H50" s="11" t="s">
        <v>45</v>
      </c>
      <c r="I50" s="11">
        <v>71</v>
      </c>
      <c r="J50" s="16">
        <v>2060.7999999999997</v>
      </c>
      <c r="K50" s="16">
        <f>+Tabla2[[#This Row],[Ingresos]]/Tabla2[[#This Row],[Cantidad]]</f>
        <v>29.025352112676053</v>
      </c>
    </row>
    <row r="51" spans="4:11" x14ac:dyDescent="0.3">
      <c r="D51" s="15">
        <v>44237</v>
      </c>
      <c r="E51" s="11" t="s">
        <v>31</v>
      </c>
      <c r="F51" s="11" t="s">
        <v>32</v>
      </c>
      <c r="G51" s="11" t="s">
        <v>48</v>
      </c>
      <c r="H51" s="11" t="s">
        <v>49</v>
      </c>
      <c r="I51" s="11">
        <v>13</v>
      </c>
      <c r="J51" s="16">
        <v>147000</v>
      </c>
      <c r="K51" s="16">
        <f>+Tabla2[[#This Row],[Ingresos]]/Tabla2[[#This Row],[Cantidad]]</f>
        <v>11307.692307692309</v>
      </c>
    </row>
    <row r="52" spans="4:11" x14ac:dyDescent="0.3">
      <c r="D52" s="15">
        <v>44254</v>
      </c>
      <c r="E52" s="11" t="s">
        <v>34</v>
      </c>
      <c r="F52" s="11" t="s">
        <v>32</v>
      </c>
      <c r="G52" s="11" t="s">
        <v>48</v>
      </c>
      <c r="H52" s="11" t="s">
        <v>49</v>
      </c>
      <c r="I52" s="11">
        <v>98</v>
      </c>
      <c r="J52" s="16">
        <v>3139.5</v>
      </c>
      <c r="K52" s="16">
        <f>+Tabla2[[#This Row],[Ingresos]]/Tabla2[[#This Row],[Cantidad]]</f>
        <v>32.035714285714285</v>
      </c>
    </row>
    <row r="53" spans="4:11" x14ac:dyDescent="0.3">
      <c r="D53" s="15">
        <v>44255</v>
      </c>
      <c r="E53" s="11" t="s">
        <v>25</v>
      </c>
      <c r="F53" s="11" t="s">
        <v>32</v>
      </c>
      <c r="G53" s="11" t="s">
        <v>48</v>
      </c>
      <c r="H53" s="11" t="s">
        <v>49</v>
      </c>
      <c r="I53" s="11">
        <v>21</v>
      </c>
      <c r="J53" s="16">
        <v>13860</v>
      </c>
      <c r="K53" s="16">
        <f>+Tabla2[[#This Row],[Ingresos]]/Tabla2[[#This Row],[Cantidad]]</f>
        <v>660</v>
      </c>
    </row>
    <row r="54" spans="4:11" x14ac:dyDescent="0.3">
      <c r="D54" s="15">
        <v>44258</v>
      </c>
      <c r="E54" s="11" t="s">
        <v>29</v>
      </c>
      <c r="F54" s="11" t="s">
        <v>32</v>
      </c>
      <c r="G54" s="11" t="s">
        <v>50</v>
      </c>
      <c r="H54" s="11" t="s">
        <v>49</v>
      </c>
      <c r="I54" s="11">
        <v>26</v>
      </c>
      <c r="J54" s="16">
        <v>7084</v>
      </c>
      <c r="K54" s="16">
        <f>+Tabla2[[#This Row],[Ingresos]]/Tabla2[[#This Row],[Cantidad]]</f>
        <v>272.46153846153845</v>
      </c>
    </row>
    <row r="55" spans="4:11" x14ac:dyDescent="0.3">
      <c r="D55" s="15">
        <v>44235</v>
      </c>
      <c r="E55" s="11" t="s">
        <v>31</v>
      </c>
      <c r="F55" s="11" t="s">
        <v>32</v>
      </c>
      <c r="G55" s="11" t="s">
        <v>51</v>
      </c>
      <c r="H55" s="11" t="s">
        <v>49</v>
      </c>
      <c r="I55" s="11">
        <v>96</v>
      </c>
      <c r="J55" s="16">
        <v>2218.58</v>
      </c>
      <c r="K55" s="16">
        <f>+Tabla2[[#This Row],[Ingresos]]/Tabla2[[#This Row],[Cantidad]]</f>
        <v>23.110208333333333</v>
      </c>
    </row>
    <row r="56" spans="4:11" x14ac:dyDescent="0.3">
      <c r="D56" s="15">
        <v>44235</v>
      </c>
      <c r="E56" s="11" t="s">
        <v>34</v>
      </c>
      <c r="F56" s="11" t="s">
        <v>26</v>
      </c>
      <c r="G56" s="11" t="s">
        <v>52</v>
      </c>
      <c r="H56" s="11" t="s">
        <v>49</v>
      </c>
      <c r="I56" s="11">
        <v>16</v>
      </c>
      <c r="J56" s="16">
        <v>11483.5</v>
      </c>
      <c r="K56" s="16">
        <f>+Tabla2[[#This Row],[Ingresos]]/Tabla2[[#This Row],[Cantidad]]</f>
        <v>717.71875</v>
      </c>
    </row>
    <row r="57" spans="4:11" x14ac:dyDescent="0.3">
      <c r="D57" s="15">
        <v>44235</v>
      </c>
      <c r="E57" s="11" t="s">
        <v>25</v>
      </c>
      <c r="F57" s="11" t="s">
        <v>26</v>
      </c>
      <c r="G57" s="11" t="s">
        <v>53</v>
      </c>
      <c r="H57" s="11" t="s">
        <v>54</v>
      </c>
      <c r="I57" s="11">
        <v>0</v>
      </c>
      <c r="J57" s="16">
        <v>24987.199999999997</v>
      </c>
      <c r="K57" s="16" t="e">
        <f>+Tabla2[[#This Row],[Ingresos]]/Tabla2[[#This Row],[Cantidad]]</f>
        <v>#DIV/0!</v>
      </c>
    </row>
    <row r="58" spans="4:11" x14ac:dyDescent="0.3">
      <c r="D58" s="15">
        <v>44235</v>
      </c>
      <c r="E58" s="11" t="s">
        <v>29</v>
      </c>
      <c r="F58" s="11" t="s">
        <v>26</v>
      </c>
      <c r="G58" s="11" t="s">
        <v>55</v>
      </c>
      <c r="H58" s="11" t="s">
        <v>54</v>
      </c>
      <c r="I58" s="11">
        <v>75</v>
      </c>
      <c r="J58" s="16">
        <v>12558</v>
      </c>
      <c r="K58" s="16">
        <f>+Tabla2[[#This Row],[Ingresos]]/Tabla2[[#This Row],[Cantidad]]</f>
        <v>167.44</v>
      </c>
    </row>
    <row r="59" spans="4:11" x14ac:dyDescent="0.3">
      <c r="D59" s="15">
        <v>44266</v>
      </c>
      <c r="E59" s="11" t="s">
        <v>31</v>
      </c>
      <c r="F59" s="11" t="s">
        <v>32</v>
      </c>
      <c r="G59" s="11" t="s">
        <v>56</v>
      </c>
      <c r="H59" s="11" t="s">
        <v>54</v>
      </c>
      <c r="I59" s="11">
        <v>55</v>
      </c>
      <c r="J59" s="16">
        <v>47258.399999999994</v>
      </c>
      <c r="K59" s="16">
        <f>+Tabla2[[#This Row],[Ingresos]]/Tabla2[[#This Row],[Cantidad]]</f>
        <v>859.24363636363626</v>
      </c>
    </row>
    <row r="60" spans="4:11" x14ac:dyDescent="0.3">
      <c r="D60" s="15">
        <v>44266</v>
      </c>
      <c r="E60" s="11" t="s">
        <v>34</v>
      </c>
      <c r="F60" s="11" t="s">
        <v>32</v>
      </c>
      <c r="G60" s="11" t="s">
        <v>57</v>
      </c>
      <c r="H60" s="11" t="s">
        <v>58</v>
      </c>
      <c r="I60" s="11">
        <v>11</v>
      </c>
      <c r="J60" s="16">
        <v>19012</v>
      </c>
      <c r="K60" s="16">
        <f>+Tabla2[[#This Row],[Ingresos]]/Tabla2[[#This Row],[Cantidad]]</f>
        <v>1728.3636363636363</v>
      </c>
    </row>
    <row r="61" spans="4:11" x14ac:dyDescent="0.3">
      <c r="D61" s="15">
        <v>44263</v>
      </c>
      <c r="E61" s="11" t="s">
        <v>25</v>
      </c>
      <c r="F61" s="11" t="s">
        <v>32</v>
      </c>
      <c r="G61" s="11" t="s">
        <v>59</v>
      </c>
      <c r="H61" s="11" t="s">
        <v>58</v>
      </c>
      <c r="I61" s="11">
        <v>53</v>
      </c>
      <c r="J61" s="16">
        <v>500000</v>
      </c>
      <c r="K61" s="16">
        <f>+Tabla2[[#This Row],[Ingresos]]/Tabla2[[#This Row],[Cantidad]]</f>
        <v>9433.9622641509432</v>
      </c>
    </row>
    <row r="62" spans="4:11" x14ac:dyDescent="0.3">
      <c r="D62" s="15">
        <v>44265</v>
      </c>
      <c r="E62" s="11" t="s">
        <v>29</v>
      </c>
      <c r="F62" s="11" t="s">
        <v>32</v>
      </c>
      <c r="G62" s="11" t="s">
        <v>60</v>
      </c>
      <c r="H62" s="11" t="s">
        <v>61</v>
      </c>
      <c r="I62" s="11">
        <v>85</v>
      </c>
      <c r="J62" s="16">
        <v>1440</v>
      </c>
      <c r="K62" s="16">
        <f>+Tabla2[[#This Row],[Ingresos]]/Tabla2[[#This Row],[Cantidad]]</f>
        <v>16.941176470588236</v>
      </c>
    </row>
    <row r="63" spans="4:11" x14ac:dyDescent="0.3">
      <c r="D63" s="15">
        <v>44265</v>
      </c>
      <c r="E63" s="11" t="s">
        <v>31</v>
      </c>
      <c r="F63" s="11" t="s">
        <v>32</v>
      </c>
      <c r="G63" s="11" t="s">
        <v>62</v>
      </c>
      <c r="H63" s="11" t="s">
        <v>61</v>
      </c>
      <c r="I63" s="11">
        <v>97</v>
      </c>
      <c r="J63" s="16">
        <v>480</v>
      </c>
      <c r="K63" s="16">
        <f>+Tabla2[[#This Row],[Ingresos]]/Tabla2[[#This Row],[Cantidad]]</f>
        <v>4.9484536082474229</v>
      </c>
    </row>
    <row r="64" spans="4:11" x14ac:dyDescent="0.3">
      <c r="D64" s="15">
        <v>44282</v>
      </c>
      <c r="E64" s="11" t="s">
        <v>34</v>
      </c>
      <c r="F64" s="11" t="s">
        <v>32</v>
      </c>
      <c r="G64" s="11" t="s">
        <v>63</v>
      </c>
      <c r="H64" s="11" t="s">
        <v>64</v>
      </c>
      <c r="I64" s="11">
        <v>46</v>
      </c>
      <c r="J64" s="16">
        <v>1925</v>
      </c>
      <c r="K64" s="16">
        <f>+Tabla2[[#This Row],[Ingresos]]/Tabla2[[#This Row],[Cantidad]]</f>
        <v>41.847826086956523</v>
      </c>
    </row>
    <row r="65" spans="4:11" x14ac:dyDescent="0.3">
      <c r="D65" s="15">
        <v>44283</v>
      </c>
      <c r="E65" s="11" t="s">
        <v>25</v>
      </c>
      <c r="F65" s="11" t="s">
        <v>26</v>
      </c>
      <c r="G65" s="11" t="s">
        <v>65</v>
      </c>
      <c r="H65" s="11" t="s">
        <v>66</v>
      </c>
      <c r="I65" s="11">
        <v>97</v>
      </c>
      <c r="J65" s="16">
        <v>740</v>
      </c>
      <c r="K65" s="16">
        <f>+Tabla2[[#This Row],[Ingresos]]/Tabla2[[#This Row],[Cantidad]]</f>
        <v>7.6288659793814437</v>
      </c>
    </row>
    <row r="66" spans="4:11" x14ac:dyDescent="0.3">
      <c r="D66" s="15">
        <v>44283</v>
      </c>
      <c r="E66" s="11" t="s">
        <v>29</v>
      </c>
      <c r="F66" s="11" t="s">
        <v>42</v>
      </c>
      <c r="G66" s="11" t="s">
        <v>67</v>
      </c>
      <c r="H66" s="11" t="s">
        <v>64</v>
      </c>
      <c r="I66" s="11">
        <v>97</v>
      </c>
      <c r="J66" s="16">
        <v>300000</v>
      </c>
      <c r="K66" s="16">
        <f>+Tabla2[[#This Row],[Ingresos]]/Tabla2[[#This Row],[Cantidad]]</f>
        <v>3092.783505154639</v>
      </c>
    </row>
    <row r="67" spans="4:11" x14ac:dyDescent="0.3">
      <c r="D67" s="15">
        <v>44283</v>
      </c>
      <c r="E67" s="11" t="s">
        <v>31</v>
      </c>
      <c r="F67" s="11" t="s">
        <v>26</v>
      </c>
      <c r="G67" s="11" t="s">
        <v>27</v>
      </c>
      <c r="H67" s="11" t="s">
        <v>28</v>
      </c>
      <c r="I67" s="11">
        <v>5</v>
      </c>
      <c r="J67" s="16">
        <v>218640</v>
      </c>
      <c r="K67" s="16">
        <f>+Tabla2[[#This Row],[Ingresos]]/Tabla2[[#This Row],[Cantidad]]</f>
        <v>43728</v>
      </c>
    </row>
    <row r="68" spans="4:11" x14ac:dyDescent="0.3">
      <c r="D68" s="15">
        <v>44286</v>
      </c>
      <c r="E68" s="11" t="s">
        <v>34</v>
      </c>
      <c r="F68" s="11" t="s">
        <v>26</v>
      </c>
      <c r="G68" s="11" t="s">
        <v>30</v>
      </c>
      <c r="H68" s="11" t="s">
        <v>28</v>
      </c>
      <c r="I68" s="11">
        <v>72</v>
      </c>
      <c r="J68" s="16">
        <v>200000</v>
      </c>
      <c r="K68" s="16">
        <f>+Tabla2[[#This Row],[Ingresos]]/Tabla2[[#This Row],[Cantidad]]</f>
        <v>2777.7777777777778</v>
      </c>
    </row>
    <row r="69" spans="4:11" x14ac:dyDescent="0.3">
      <c r="D69" s="15">
        <v>44263</v>
      </c>
      <c r="E69" s="11" t="s">
        <v>25</v>
      </c>
      <c r="F69" s="11" t="s">
        <v>26</v>
      </c>
      <c r="G69" s="11" t="s">
        <v>33</v>
      </c>
      <c r="H69" s="11" t="s">
        <v>28</v>
      </c>
      <c r="I69" s="11">
        <v>16</v>
      </c>
      <c r="J69" s="16">
        <v>7083.9999999999991</v>
      </c>
      <c r="K69" s="16">
        <f>+Tabla2[[#This Row],[Ingresos]]/Tabla2[[#This Row],[Cantidad]]</f>
        <v>442.74999999999994</v>
      </c>
    </row>
    <row r="70" spans="4:11" x14ac:dyDescent="0.3">
      <c r="D70" s="15">
        <v>44261</v>
      </c>
      <c r="E70" s="11" t="s">
        <v>29</v>
      </c>
      <c r="F70" s="11" t="s">
        <v>42</v>
      </c>
      <c r="G70" s="11" t="s">
        <v>35</v>
      </c>
      <c r="H70" s="11" t="s">
        <v>28</v>
      </c>
      <c r="I70" s="11">
        <v>77</v>
      </c>
      <c r="J70" s="16">
        <v>3748.5</v>
      </c>
      <c r="K70" s="16">
        <f>+Tabla2[[#This Row],[Ingresos]]/Tabla2[[#This Row],[Cantidad]]</f>
        <v>48.68181818181818</v>
      </c>
    </row>
    <row r="71" spans="4:11" x14ac:dyDescent="0.3">
      <c r="D71" s="15">
        <v>44261</v>
      </c>
      <c r="E71" s="11" t="s">
        <v>31</v>
      </c>
      <c r="F71" s="11" t="s">
        <v>32</v>
      </c>
      <c r="G71" s="11" t="s">
        <v>36</v>
      </c>
      <c r="H71" s="11" t="s">
        <v>28</v>
      </c>
      <c r="I71" s="11">
        <v>37</v>
      </c>
      <c r="J71" s="16">
        <v>9051.6999999999989</v>
      </c>
      <c r="K71" s="16">
        <f>+Tabla2[[#This Row],[Ingresos]]/Tabla2[[#This Row],[Cantidad]]</f>
        <v>244.64054054054051</v>
      </c>
    </row>
    <row r="72" spans="4:11" x14ac:dyDescent="0.3">
      <c r="D72" s="15">
        <v>44265</v>
      </c>
      <c r="E72" s="11" t="s">
        <v>34</v>
      </c>
      <c r="F72" s="11" t="s">
        <v>26</v>
      </c>
      <c r="G72" s="11" t="s">
        <v>37</v>
      </c>
      <c r="H72" s="11" t="s">
        <v>38</v>
      </c>
      <c r="I72" s="11">
        <v>15</v>
      </c>
      <c r="J72" s="16">
        <v>42000</v>
      </c>
      <c r="K72" s="16">
        <f>+Tabla2[[#This Row],[Ingresos]]/Tabla2[[#This Row],[Cantidad]]</f>
        <v>2800</v>
      </c>
    </row>
    <row r="73" spans="4:11" x14ac:dyDescent="0.3">
      <c r="D73" s="15">
        <v>44260</v>
      </c>
      <c r="E73" s="11" t="s">
        <v>25</v>
      </c>
      <c r="F73" s="11" t="s">
        <v>26</v>
      </c>
      <c r="G73" s="11" t="s">
        <v>39</v>
      </c>
      <c r="H73" s="11" t="s">
        <v>38</v>
      </c>
      <c r="I73" s="11">
        <v>48</v>
      </c>
      <c r="J73" s="16">
        <v>10948</v>
      </c>
      <c r="K73" s="16">
        <f>+Tabla2[[#This Row],[Ingresos]]/Tabla2[[#This Row],[Cantidad]]</f>
        <v>228.08333333333334</v>
      </c>
    </row>
    <row r="74" spans="4:11" x14ac:dyDescent="0.3">
      <c r="D74" s="15">
        <v>44260</v>
      </c>
      <c r="E74" s="11" t="s">
        <v>29</v>
      </c>
      <c r="F74" s="11" t="s">
        <v>32</v>
      </c>
      <c r="G74" s="11" t="s">
        <v>40</v>
      </c>
      <c r="H74" s="11" t="s">
        <v>38</v>
      </c>
      <c r="I74" s="11">
        <v>200</v>
      </c>
      <c r="J74" s="16">
        <v>8568</v>
      </c>
      <c r="K74" s="16">
        <f>+Tabla2[[#This Row],[Ingresos]]/Tabla2[[#This Row],[Cantidad]]</f>
        <v>42.84</v>
      </c>
    </row>
    <row r="75" spans="4:11" x14ac:dyDescent="0.3">
      <c r="D75" s="15">
        <v>44267</v>
      </c>
      <c r="E75" s="11" t="s">
        <v>31</v>
      </c>
      <c r="F75" s="11" t="s">
        <v>32</v>
      </c>
      <c r="G75" s="11" t="s">
        <v>41</v>
      </c>
      <c r="H75" s="11" t="s">
        <v>38</v>
      </c>
      <c r="I75" s="11">
        <v>55</v>
      </c>
      <c r="J75" s="16">
        <v>3097.64</v>
      </c>
      <c r="K75" s="16">
        <f>+Tabla2[[#This Row],[Ingresos]]/Tabla2[[#This Row],[Cantidad]]</f>
        <v>56.320727272727268</v>
      </c>
    </row>
    <row r="76" spans="4:11" x14ac:dyDescent="0.3">
      <c r="D76" s="15">
        <v>44267</v>
      </c>
      <c r="E76" s="11" t="s">
        <v>34</v>
      </c>
      <c r="F76" s="11" t="s">
        <v>32</v>
      </c>
      <c r="G76" s="11" t="s">
        <v>43</v>
      </c>
      <c r="H76" s="11" t="s">
        <v>38</v>
      </c>
      <c r="I76" s="11">
        <v>21</v>
      </c>
      <c r="J76" s="16">
        <v>61824</v>
      </c>
      <c r="K76" s="16">
        <f>+Tabla2[[#This Row],[Ingresos]]/Tabla2[[#This Row],[Cantidad]]</f>
        <v>2944</v>
      </c>
    </row>
    <row r="77" spans="4:11" x14ac:dyDescent="0.3">
      <c r="D77" s="15">
        <v>44268</v>
      </c>
      <c r="E77" s="11" t="s">
        <v>25</v>
      </c>
      <c r="F77" s="11" t="s">
        <v>32</v>
      </c>
      <c r="G77" s="11" t="s">
        <v>44</v>
      </c>
      <c r="H77" s="11" t="s">
        <v>45</v>
      </c>
      <c r="I77" s="11">
        <v>67</v>
      </c>
      <c r="J77" s="16">
        <v>4200</v>
      </c>
      <c r="K77" s="16">
        <f>+Tabla2[[#This Row],[Ingresos]]/Tabla2[[#This Row],[Cantidad]]</f>
        <v>62.686567164179102</v>
      </c>
    </row>
    <row r="78" spans="4:11" x14ac:dyDescent="0.3">
      <c r="D78" s="15">
        <v>44269</v>
      </c>
      <c r="E78" s="11" t="s">
        <v>29</v>
      </c>
      <c r="F78" s="11" t="s">
        <v>32</v>
      </c>
      <c r="G78" s="11" t="s">
        <v>46</v>
      </c>
      <c r="H78" s="11" t="s">
        <v>45</v>
      </c>
      <c r="I78" s="11">
        <v>75</v>
      </c>
      <c r="J78" s="16">
        <v>616000</v>
      </c>
      <c r="K78" s="16">
        <f>+Tabla2[[#This Row],[Ingresos]]/Tabla2[[#This Row],[Cantidad]]</f>
        <v>8213.3333333333339</v>
      </c>
    </row>
    <row r="79" spans="4:11" x14ac:dyDescent="0.3">
      <c r="D79" s="15">
        <v>44285</v>
      </c>
      <c r="E79" s="11" t="s">
        <v>31</v>
      </c>
      <c r="F79" s="11" t="s">
        <v>32</v>
      </c>
      <c r="G79" s="11" t="s">
        <v>47</v>
      </c>
      <c r="H79" s="11" t="s">
        <v>45</v>
      </c>
      <c r="I79" s="11">
        <v>17</v>
      </c>
      <c r="J79" s="16">
        <v>4507.9999999999991</v>
      </c>
      <c r="K79" s="16">
        <f>+Tabla2[[#This Row],[Ingresos]]/Tabla2[[#This Row],[Cantidad]]</f>
        <v>265.17647058823525</v>
      </c>
    </row>
    <row r="80" spans="4:11" x14ac:dyDescent="0.3">
      <c r="D80" s="15">
        <v>44292</v>
      </c>
      <c r="E80" s="11" t="s">
        <v>34</v>
      </c>
      <c r="F80" s="11" t="s">
        <v>26</v>
      </c>
      <c r="G80" s="11" t="s">
        <v>48</v>
      </c>
      <c r="H80" s="11" t="s">
        <v>49</v>
      </c>
      <c r="I80" s="11">
        <v>48</v>
      </c>
      <c r="J80" s="16">
        <v>490000</v>
      </c>
      <c r="K80" s="16">
        <f>+Tabla2[[#This Row],[Ingresos]]/Tabla2[[#This Row],[Cantidad]]</f>
        <v>10208.333333333334</v>
      </c>
    </row>
    <row r="81" spans="4:11" x14ac:dyDescent="0.3">
      <c r="D81" s="15">
        <v>44300</v>
      </c>
      <c r="E81" s="11" t="s">
        <v>25</v>
      </c>
      <c r="F81" s="11" t="s">
        <v>26</v>
      </c>
      <c r="G81" s="11" t="s">
        <v>48</v>
      </c>
      <c r="H81" s="11" t="s">
        <v>49</v>
      </c>
      <c r="I81" s="11">
        <v>74</v>
      </c>
      <c r="J81" s="16">
        <v>711.62</v>
      </c>
      <c r="K81" s="16">
        <f>+Tabla2[[#This Row],[Ingresos]]/Tabla2[[#This Row],[Cantidad]]</f>
        <v>9.6164864864864867</v>
      </c>
    </row>
    <row r="82" spans="4:11" x14ac:dyDescent="0.3">
      <c r="D82" s="15">
        <v>44300</v>
      </c>
      <c r="E82" s="11" t="s">
        <v>29</v>
      </c>
      <c r="F82" s="11" t="s">
        <v>26</v>
      </c>
      <c r="G82" s="11" t="s">
        <v>48</v>
      </c>
      <c r="H82" s="11" t="s">
        <v>49</v>
      </c>
      <c r="I82" s="11">
        <v>96</v>
      </c>
      <c r="J82" s="16">
        <v>24192</v>
      </c>
      <c r="K82" s="16">
        <f>+Tabla2[[#This Row],[Ingresos]]/Tabla2[[#This Row],[Cantidad]]</f>
        <v>252</v>
      </c>
    </row>
    <row r="83" spans="4:11" x14ac:dyDescent="0.3">
      <c r="D83" s="15">
        <v>44296</v>
      </c>
      <c r="E83" s="11" t="s">
        <v>31</v>
      </c>
      <c r="F83" s="11" t="s">
        <v>32</v>
      </c>
      <c r="G83" s="11" t="s">
        <v>50</v>
      </c>
      <c r="H83" s="11" t="s">
        <v>49</v>
      </c>
      <c r="I83" s="11">
        <v>12</v>
      </c>
      <c r="J83" s="16">
        <v>53452</v>
      </c>
      <c r="K83" s="16">
        <f>+Tabla2[[#This Row],[Ingresos]]/Tabla2[[#This Row],[Cantidad]]</f>
        <v>4454.333333333333</v>
      </c>
    </row>
    <row r="84" spans="4:11" x14ac:dyDescent="0.3">
      <c r="D84" s="15">
        <v>44292</v>
      </c>
      <c r="E84" s="11" t="s">
        <v>34</v>
      </c>
      <c r="F84" s="11" t="s">
        <v>32</v>
      </c>
      <c r="G84" s="11" t="s">
        <v>51</v>
      </c>
      <c r="H84" s="11" t="s">
        <v>49</v>
      </c>
      <c r="I84" s="11">
        <v>2000</v>
      </c>
      <c r="J84" s="16">
        <v>3683.68</v>
      </c>
      <c r="K84" s="16">
        <f>+Tabla2[[#This Row],[Ingresos]]/Tabla2[[#This Row],[Cantidad]]</f>
        <v>1.8418399999999999</v>
      </c>
    </row>
    <row r="85" spans="4:11" x14ac:dyDescent="0.3">
      <c r="D85" s="15">
        <v>44317</v>
      </c>
      <c r="E85" s="11" t="s">
        <v>25</v>
      </c>
      <c r="F85" s="11" t="s">
        <v>32</v>
      </c>
      <c r="G85" s="11" t="s">
        <v>52</v>
      </c>
      <c r="H85" s="11" t="s">
        <v>49</v>
      </c>
      <c r="I85" s="11">
        <v>35</v>
      </c>
      <c r="J85" s="16">
        <v>7970.9</v>
      </c>
      <c r="K85" s="16">
        <f>+Tabla2[[#This Row],[Ingresos]]/Tabla2[[#This Row],[Cantidad]]</f>
        <v>227.73999999999998</v>
      </c>
    </row>
    <row r="86" spans="4:11" x14ac:dyDescent="0.3">
      <c r="D86" s="15">
        <v>44291</v>
      </c>
      <c r="E86" s="11" t="s">
        <v>29</v>
      </c>
      <c r="F86" s="11" t="s">
        <v>32</v>
      </c>
      <c r="G86" s="11" t="s">
        <v>53</v>
      </c>
      <c r="H86" s="11" t="s">
        <v>54</v>
      </c>
      <c r="I86" s="11">
        <v>10000</v>
      </c>
      <c r="J86" s="16">
        <v>6955.1999999999989</v>
      </c>
      <c r="K86" s="16">
        <f>+Tabla2[[#This Row],[Ingresos]]/Tabla2[[#This Row],[Cantidad]]</f>
        <v>0.69551999999999992</v>
      </c>
    </row>
    <row r="87" spans="4:11" x14ac:dyDescent="0.3">
      <c r="D87" s="15">
        <v>44294</v>
      </c>
      <c r="E87" s="11" t="s">
        <v>31</v>
      </c>
      <c r="F87" s="11" t="s">
        <v>32</v>
      </c>
      <c r="G87" s="11" t="s">
        <v>55</v>
      </c>
      <c r="H87" s="11" t="s">
        <v>54</v>
      </c>
      <c r="I87" s="11">
        <v>17</v>
      </c>
      <c r="J87" s="16">
        <v>10101</v>
      </c>
      <c r="K87" s="16">
        <f>+Tabla2[[#This Row],[Ingresos]]/Tabla2[[#This Row],[Cantidad]]</f>
        <v>594.17647058823525</v>
      </c>
    </row>
    <row r="88" spans="4:11" x14ac:dyDescent="0.3">
      <c r="D88" s="15">
        <v>44316</v>
      </c>
      <c r="E88" s="11" t="s">
        <v>34</v>
      </c>
      <c r="F88" s="11" t="s">
        <v>32</v>
      </c>
      <c r="G88" s="11" t="s">
        <v>56</v>
      </c>
      <c r="H88" s="11" t="s">
        <v>54</v>
      </c>
      <c r="I88" s="11">
        <v>96</v>
      </c>
      <c r="J88" s="16">
        <v>36539.999999999993</v>
      </c>
      <c r="K88" s="16">
        <f>+Tabla2[[#This Row],[Ingresos]]/Tabla2[[#This Row],[Cantidad]]</f>
        <v>380.62499999999994</v>
      </c>
    </row>
    <row r="89" spans="4:11" x14ac:dyDescent="0.3">
      <c r="D89" s="15">
        <v>44296</v>
      </c>
      <c r="E89" s="11" t="s">
        <v>25</v>
      </c>
      <c r="F89" s="11" t="s">
        <v>26</v>
      </c>
      <c r="G89" s="11" t="s">
        <v>57</v>
      </c>
      <c r="H89" s="11" t="s">
        <v>58</v>
      </c>
      <c r="I89" s="11">
        <v>83</v>
      </c>
      <c r="J89" s="16">
        <v>13916</v>
      </c>
      <c r="K89" s="16">
        <f>+Tabla2[[#This Row],[Ingresos]]/Tabla2[[#This Row],[Cantidad]]</f>
        <v>167.66265060240963</v>
      </c>
    </row>
    <row r="90" spans="4:11" x14ac:dyDescent="0.3">
      <c r="D90" s="15">
        <v>44298</v>
      </c>
      <c r="E90" s="11" t="s">
        <v>29</v>
      </c>
      <c r="F90" s="11" t="s">
        <v>42</v>
      </c>
      <c r="G90" s="11" t="s">
        <v>59</v>
      </c>
      <c r="H90" s="11" t="s">
        <v>58</v>
      </c>
      <c r="I90" s="11">
        <v>88</v>
      </c>
      <c r="J90" s="16">
        <v>500000</v>
      </c>
      <c r="K90" s="16">
        <f>+Tabla2[[#This Row],[Ingresos]]/Tabla2[[#This Row],[Cantidad]]</f>
        <v>5681.818181818182</v>
      </c>
    </row>
    <row r="91" spans="4:11" x14ac:dyDescent="0.3">
      <c r="D91" s="15">
        <v>44298</v>
      </c>
      <c r="E91" s="11" t="s">
        <v>31</v>
      </c>
      <c r="F91" s="11" t="s">
        <v>26</v>
      </c>
      <c r="G91" s="11" t="s">
        <v>60</v>
      </c>
      <c r="H91" s="11" t="s">
        <v>61</v>
      </c>
      <c r="I91" s="11">
        <v>59</v>
      </c>
      <c r="J91" s="16">
        <v>1100</v>
      </c>
      <c r="K91" s="16">
        <f>+Tabla2[[#This Row],[Ingresos]]/Tabla2[[#This Row],[Cantidad]]</f>
        <v>18.64406779661017</v>
      </c>
    </row>
    <row r="92" spans="4:11" x14ac:dyDescent="0.3">
      <c r="D92" s="15">
        <v>44299</v>
      </c>
      <c r="E92" s="11" t="s">
        <v>34</v>
      </c>
      <c r="F92" s="11" t="s">
        <v>26</v>
      </c>
      <c r="G92" s="11" t="s">
        <v>62</v>
      </c>
      <c r="H92" s="11" t="s">
        <v>61</v>
      </c>
      <c r="I92" s="11">
        <v>27</v>
      </c>
      <c r="J92" s="16">
        <v>420</v>
      </c>
      <c r="K92" s="16">
        <f>+Tabla2[[#This Row],[Ingresos]]/Tabla2[[#This Row],[Cantidad]]</f>
        <v>15.555555555555555</v>
      </c>
    </row>
    <row r="93" spans="4:11" x14ac:dyDescent="0.3">
      <c r="D93" s="15">
        <v>44300</v>
      </c>
      <c r="E93" s="11" t="s">
        <v>25</v>
      </c>
      <c r="F93" s="11" t="s">
        <v>26</v>
      </c>
      <c r="G93" s="11" t="s">
        <v>63</v>
      </c>
      <c r="H93" s="11" t="s">
        <v>64</v>
      </c>
      <c r="I93" s="11">
        <v>37</v>
      </c>
      <c r="J93" s="16">
        <v>1075</v>
      </c>
      <c r="K93" s="16">
        <f>+Tabla2[[#This Row],[Ingresos]]/Tabla2[[#This Row],[Cantidad]]</f>
        <v>29.054054054054053</v>
      </c>
    </row>
    <row r="94" spans="4:11" x14ac:dyDescent="0.3">
      <c r="D94" s="15">
        <v>44301</v>
      </c>
      <c r="E94" s="11" t="s">
        <v>29</v>
      </c>
      <c r="F94" s="11" t="s">
        <v>42</v>
      </c>
      <c r="G94" s="11" t="s">
        <v>65</v>
      </c>
      <c r="H94" s="11" t="s">
        <v>66</v>
      </c>
      <c r="I94" s="11">
        <v>75</v>
      </c>
      <c r="J94" s="16">
        <v>1260</v>
      </c>
      <c r="K94" s="16">
        <f>+Tabla2[[#This Row],[Ingresos]]/Tabla2[[#This Row],[Cantidad]]</f>
        <v>16.8</v>
      </c>
    </row>
    <row r="95" spans="4:11" x14ac:dyDescent="0.3">
      <c r="D95" s="15">
        <v>44302</v>
      </c>
      <c r="E95" s="11" t="s">
        <v>31</v>
      </c>
      <c r="F95" s="11" t="s">
        <v>32</v>
      </c>
      <c r="G95" s="11" t="s">
        <v>67</v>
      </c>
      <c r="H95" s="11" t="s">
        <v>64</v>
      </c>
      <c r="I95" s="11">
        <v>71</v>
      </c>
      <c r="J95" s="16">
        <v>240000</v>
      </c>
      <c r="K95" s="16">
        <f>+Tabla2[[#This Row],[Ingresos]]/Tabla2[[#This Row],[Cantidad]]</f>
        <v>3380.2816901408451</v>
      </c>
    </row>
    <row r="96" spans="4:11" x14ac:dyDescent="0.3">
      <c r="D96" s="15">
        <v>44303</v>
      </c>
      <c r="E96" s="11" t="s">
        <v>34</v>
      </c>
      <c r="F96" s="11" t="s">
        <v>26</v>
      </c>
      <c r="G96" s="11" t="s">
        <v>27</v>
      </c>
      <c r="H96" s="11" t="s">
        <v>28</v>
      </c>
      <c r="I96" s="11">
        <v>5</v>
      </c>
      <c r="J96" s="16">
        <v>186755</v>
      </c>
      <c r="K96" s="16">
        <f>+Tabla2[[#This Row],[Ingresos]]/Tabla2[[#This Row],[Cantidad]]</f>
        <v>37351</v>
      </c>
    </row>
    <row r="97" spans="4:11" x14ac:dyDescent="0.3">
      <c r="D97" s="15">
        <v>44307</v>
      </c>
      <c r="E97" s="11" t="s">
        <v>25</v>
      </c>
      <c r="F97" s="11" t="s">
        <v>26</v>
      </c>
      <c r="G97" s="11" t="s">
        <v>30</v>
      </c>
      <c r="H97" s="11" t="s">
        <v>28</v>
      </c>
      <c r="I97" s="11">
        <v>55</v>
      </c>
      <c r="J97" s="16">
        <v>100000</v>
      </c>
      <c r="K97" s="16">
        <f>+Tabla2[[#This Row],[Ingresos]]/Tabla2[[#This Row],[Cantidad]]</f>
        <v>1818.1818181818182</v>
      </c>
    </row>
    <row r="98" spans="4:11" x14ac:dyDescent="0.3">
      <c r="D98" s="15">
        <v>44347</v>
      </c>
      <c r="E98" s="11" t="s">
        <v>29</v>
      </c>
      <c r="F98" s="11" t="s">
        <v>32</v>
      </c>
      <c r="G98" s="11" t="s">
        <v>33</v>
      </c>
      <c r="H98" s="11" t="s">
        <v>28</v>
      </c>
      <c r="I98" s="11">
        <v>14</v>
      </c>
      <c r="J98" s="16">
        <v>3992.7999999999993</v>
      </c>
      <c r="K98" s="16">
        <f>+Tabla2[[#This Row],[Ingresos]]/Tabla2[[#This Row],[Cantidad]]</f>
        <v>285.19999999999993</v>
      </c>
    </row>
    <row r="99" spans="4:11" x14ac:dyDescent="0.3">
      <c r="D99" s="15">
        <v>44321</v>
      </c>
      <c r="E99" s="11" t="s">
        <v>31</v>
      </c>
      <c r="F99" s="11" t="s">
        <v>32</v>
      </c>
      <c r="G99" s="11" t="s">
        <v>35</v>
      </c>
      <c r="H99" s="11" t="s">
        <v>28</v>
      </c>
      <c r="I99" s="11">
        <v>43</v>
      </c>
      <c r="J99" s="16">
        <v>9282</v>
      </c>
      <c r="K99" s="16">
        <f>+Tabla2[[#This Row],[Ingresos]]/Tabla2[[#This Row],[Cantidad]]</f>
        <v>215.86046511627907</v>
      </c>
    </row>
    <row r="100" spans="4:11" x14ac:dyDescent="0.3">
      <c r="D100" s="15">
        <v>44324</v>
      </c>
      <c r="E100" s="11" t="s">
        <v>34</v>
      </c>
      <c r="F100" s="11" t="s">
        <v>32</v>
      </c>
      <c r="G100" s="11" t="s">
        <v>36</v>
      </c>
      <c r="H100" s="11" t="s">
        <v>28</v>
      </c>
      <c r="I100" s="11">
        <v>63</v>
      </c>
      <c r="J100" s="16">
        <v>4053</v>
      </c>
      <c r="K100" s="16">
        <f>+Tabla2[[#This Row],[Ingresos]]/Tabla2[[#This Row],[Cantidad]]</f>
        <v>64.333333333333329</v>
      </c>
    </row>
    <row r="101" spans="4:11" x14ac:dyDescent="0.3">
      <c r="D101" s="15">
        <v>44346</v>
      </c>
      <c r="E101" s="11" t="s">
        <v>25</v>
      </c>
      <c r="F101" s="11" t="s">
        <v>32</v>
      </c>
      <c r="G101" s="11" t="s">
        <v>37</v>
      </c>
      <c r="H101" s="11" t="s">
        <v>38</v>
      </c>
      <c r="I101" s="11">
        <v>12</v>
      </c>
      <c r="J101" s="16">
        <v>22960</v>
      </c>
      <c r="K101" s="16">
        <f>+Tabla2[[#This Row],[Ingresos]]/Tabla2[[#This Row],[Cantidad]]</f>
        <v>1913.3333333333333</v>
      </c>
    </row>
    <row r="102" spans="4:11" x14ac:dyDescent="0.3">
      <c r="D102" s="15">
        <v>44326</v>
      </c>
      <c r="E102" s="11" t="s">
        <v>29</v>
      </c>
      <c r="F102" s="11" t="s">
        <v>32</v>
      </c>
      <c r="G102" s="11" t="s">
        <v>39</v>
      </c>
      <c r="H102" s="11" t="s">
        <v>38</v>
      </c>
      <c r="I102" s="11">
        <v>41</v>
      </c>
      <c r="J102" s="16">
        <v>28336</v>
      </c>
      <c r="K102" s="16">
        <f>+Tabla2[[#This Row],[Ingresos]]/Tabla2[[#This Row],[Cantidad]]</f>
        <v>691.1219512195122</v>
      </c>
    </row>
    <row r="103" spans="4:11" x14ac:dyDescent="0.3">
      <c r="D103" s="15">
        <v>44328</v>
      </c>
      <c r="E103" s="11" t="s">
        <v>31</v>
      </c>
      <c r="F103" s="11" t="s">
        <v>32</v>
      </c>
      <c r="G103" s="11" t="s">
        <v>40</v>
      </c>
      <c r="H103" s="11" t="s">
        <v>38</v>
      </c>
      <c r="I103" s="11">
        <v>100</v>
      </c>
      <c r="J103" s="16">
        <v>13744.5</v>
      </c>
      <c r="K103" s="16">
        <f>+Tabla2[[#This Row],[Ingresos]]/Tabla2[[#This Row],[Cantidad]]</f>
        <v>137.44499999999999</v>
      </c>
    </row>
    <row r="104" spans="4:11" x14ac:dyDescent="0.3">
      <c r="D104" s="15">
        <v>44328</v>
      </c>
      <c r="E104" s="11" t="s">
        <v>34</v>
      </c>
      <c r="F104" s="11" t="s">
        <v>26</v>
      </c>
      <c r="G104" s="11" t="s">
        <v>41</v>
      </c>
      <c r="H104" s="11" t="s">
        <v>38</v>
      </c>
      <c r="I104" s="11">
        <v>31</v>
      </c>
      <c r="J104" s="16">
        <v>1213.94</v>
      </c>
      <c r="K104" s="16">
        <f>+Tabla2[[#This Row],[Ingresos]]/Tabla2[[#This Row],[Cantidad]]</f>
        <v>39.159354838709682</v>
      </c>
    </row>
    <row r="105" spans="4:11" x14ac:dyDescent="0.3">
      <c r="D105" s="15">
        <v>44328</v>
      </c>
      <c r="E105" s="11" t="s">
        <v>25</v>
      </c>
      <c r="F105" s="11" t="s">
        <v>26</v>
      </c>
      <c r="G105" s="11" t="s">
        <v>43</v>
      </c>
      <c r="H105" s="11" t="s">
        <v>38</v>
      </c>
      <c r="I105" s="11">
        <v>52</v>
      </c>
      <c r="J105" s="16">
        <v>49588</v>
      </c>
      <c r="K105" s="16">
        <f>+Tabla2[[#This Row],[Ingresos]]/Tabla2[[#This Row],[Cantidad]]</f>
        <v>953.61538461538464</v>
      </c>
    </row>
    <row r="106" spans="4:11" x14ac:dyDescent="0.3">
      <c r="D106" s="15">
        <v>44328</v>
      </c>
      <c r="E106" s="11" t="s">
        <v>29</v>
      </c>
      <c r="F106" s="11" t="s">
        <v>26</v>
      </c>
      <c r="G106" s="11" t="s">
        <v>44</v>
      </c>
      <c r="H106" s="11" t="s">
        <v>45</v>
      </c>
      <c r="I106" s="11">
        <v>30</v>
      </c>
      <c r="J106" s="16">
        <v>25550</v>
      </c>
      <c r="K106" s="16">
        <f>+Tabla2[[#This Row],[Ingresos]]/Tabla2[[#This Row],[Cantidad]]</f>
        <v>851.66666666666663</v>
      </c>
    </row>
    <row r="107" spans="4:11" x14ac:dyDescent="0.3">
      <c r="D107" s="15">
        <v>44328</v>
      </c>
      <c r="E107" s="11" t="s">
        <v>31</v>
      </c>
      <c r="F107" s="11" t="s">
        <v>32</v>
      </c>
      <c r="G107" s="11" t="s">
        <v>46</v>
      </c>
      <c r="H107" s="11" t="s">
        <v>45</v>
      </c>
      <c r="I107" s="11">
        <v>41</v>
      </c>
      <c r="J107" s="16">
        <v>22792</v>
      </c>
      <c r="K107" s="16">
        <f>+Tabla2[[#This Row],[Ingresos]]/Tabla2[[#This Row],[Cantidad]]</f>
        <v>555.90243902439022</v>
      </c>
    </row>
    <row r="108" spans="4:11" x14ac:dyDescent="0.3">
      <c r="D108" s="15">
        <v>44328</v>
      </c>
      <c r="E108" s="11" t="s">
        <v>34</v>
      </c>
      <c r="F108" s="11" t="s">
        <v>32</v>
      </c>
      <c r="G108" s="11" t="s">
        <v>47</v>
      </c>
      <c r="H108" s="11" t="s">
        <v>45</v>
      </c>
      <c r="I108" s="11">
        <v>44</v>
      </c>
      <c r="J108" s="16">
        <v>3219.9999999999995</v>
      </c>
      <c r="K108" s="16">
        <f>+Tabla2[[#This Row],[Ingresos]]/Tabla2[[#This Row],[Cantidad]]</f>
        <v>73.181818181818173</v>
      </c>
    </row>
    <row r="109" spans="4:11" x14ac:dyDescent="0.3">
      <c r="D109" s="15">
        <v>44328</v>
      </c>
      <c r="E109" s="11" t="s">
        <v>25</v>
      </c>
      <c r="F109" s="11" t="s">
        <v>32</v>
      </c>
      <c r="G109" s="11" t="s">
        <v>48</v>
      </c>
      <c r="H109" s="11" t="s">
        <v>49</v>
      </c>
      <c r="I109" s="11">
        <v>77</v>
      </c>
      <c r="J109" s="16">
        <v>4018</v>
      </c>
      <c r="K109" s="16">
        <f>+Tabla2[[#This Row],[Ingresos]]/Tabla2[[#This Row],[Cantidad]]</f>
        <v>52.18181818181818</v>
      </c>
    </row>
    <row r="110" spans="4:11" x14ac:dyDescent="0.3">
      <c r="D110" s="15">
        <v>44328</v>
      </c>
      <c r="E110" s="11" t="s">
        <v>29</v>
      </c>
      <c r="F110" s="11" t="s">
        <v>32</v>
      </c>
      <c r="G110" s="11" t="s">
        <v>48</v>
      </c>
      <c r="H110" s="11" t="s">
        <v>49</v>
      </c>
      <c r="I110" s="11">
        <v>29</v>
      </c>
      <c r="J110" s="16">
        <v>1548.82</v>
      </c>
      <c r="K110" s="16">
        <f>+Tabla2[[#This Row],[Ingresos]]/Tabla2[[#This Row],[Cantidad]]</f>
        <v>53.407586206896546</v>
      </c>
    </row>
    <row r="111" spans="4:11" x14ac:dyDescent="0.3">
      <c r="D111" s="15">
        <v>44328</v>
      </c>
      <c r="E111" s="11" t="s">
        <v>31</v>
      </c>
      <c r="F111" s="11" t="s">
        <v>32</v>
      </c>
      <c r="G111" s="11" t="s">
        <v>48</v>
      </c>
      <c r="H111" s="11" t="s">
        <v>49</v>
      </c>
      <c r="I111" s="11">
        <v>77</v>
      </c>
      <c r="J111" s="16">
        <v>21168</v>
      </c>
      <c r="K111" s="16">
        <f>+Tabla2[[#This Row],[Ingresos]]/Tabla2[[#This Row],[Cantidad]]</f>
        <v>274.90909090909093</v>
      </c>
    </row>
    <row r="112" spans="4:11" x14ac:dyDescent="0.3">
      <c r="D112" s="15">
        <v>44328</v>
      </c>
      <c r="E112" s="11" t="s">
        <v>34</v>
      </c>
      <c r="F112" s="11" t="s">
        <v>32</v>
      </c>
      <c r="G112" s="11" t="s">
        <v>50</v>
      </c>
      <c r="H112" s="11" t="s">
        <v>49</v>
      </c>
      <c r="I112" s="11">
        <v>73</v>
      </c>
      <c r="J112" s="16">
        <v>47012</v>
      </c>
      <c r="K112" s="16">
        <f>+Tabla2[[#This Row],[Ingresos]]/Tabla2[[#This Row],[Cantidad]]</f>
        <v>644</v>
      </c>
    </row>
    <row r="113" spans="4:11" x14ac:dyDescent="0.3">
      <c r="D113" s="15">
        <v>44346</v>
      </c>
      <c r="E113" s="11" t="s">
        <v>25</v>
      </c>
      <c r="F113" s="11" t="s">
        <v>26</v>
      </c>
      <c r="G113" s="11" t="s">
        <v>51</v>
      </c>
      <c r="H113" s="11" t="s">
        <v>49</v>
      </c>
      <c r="I113" s="11">
        <v>74</v>
      </c>
      <c r="J113" s="16">
        <v>2134.86</v>
      </c>
      <c r="K113" s="16">
        <f>+Tabla2[[#This Row],[Ingresos]]/Tabla2[[#This Row],[Cantidad]]</f>
        <v>28.84945945945946</v>
      </c>
    </row>
    <row r="114" spans="4:11" x14ac:dyDescent="0.3">
      <c r="D114" s="15">
        <v>44346</v>
      </c>
      <c r="E114" s="11" t="s">
        <v>29</v>
      </c>
      <c r="F114" s="11" t="s">
        <v>42</v>
      </c>
      <c r="G114" s="11" t="s">
        <v>52</v>
      </c>
      <c r="H114" s="11" t="s">
        <v>49</v>
      </c>
      <c r="I114" s="11">
        <v>25</v>
      </c>
      <c r="J114" s="16">
        <v>8916.6</v>
      </c>
      <c r="K114" s="16">
        <f>+Tabla2[[#This Row],[Ingresos]]/Tabla2[[#This Row],[Cantidad]]</f>
        <v>356.66399999999999</v>
      </c>
    </row>
    <row r="115" spans="4:11" x14ac:dyDescent="0.3">
      <c r="D115" s="15">
        <v>44327</v>
      </c>
      <c r="E115" s="11" t="s">
        <v>31</v>
      </c>
      <c r="F115" s="11" t="s">
        <v>26</v>
      </c>
      <c r="G115" s="11" t="s">
        <v>53</v>
      </c>
      <c r="H115" s="11" t="s">
        <v>54</v>
      </c>
      <c r="I115" s="11">
        <v>82</v>
      </c>
      <c r="J115" s="16">
        <v>9273.5999999999985</v>
      </c>
      <c r="K115" s="16">
        <f>+Tabla2[[#This Row],[Ingresos]]/Tabla2[[#This Row],[Cantidad]]</f>
        <v>113.09268292682926</v>
      </c>
    </row>
    <row r="116" spans="4:11" x14ac:dyDescent="0.3">
      <c r="D116" s="15">
        <v>44327</v>
      </c>
      <c r="E116" s="11" t="s">
        <v>34</v>
      </c>
      <c r="F116" s="11" t="s">
        <v>26</v>
      </c>
      <c r="G116" s="11" t="s">
        <v>55</v>
      </c>
      <c r="H116" s="11" t="s">
        <v>54</v>
      </c>
      <c r="I116" s="11">
        <v>37</v>
      </c>
      <c r="J116" s="16">
        <v>23751</v>
      </c>
      <c r="K116" s="16">
        <f>+Tabla2[[#This Row],[Ingresos]]/Tabla2[[#This Row],[Cantidad]]</f>
        <v>641.91891891891896</v>
      </c>
    </row>
    <row r="117" spans="4:11" x14ac:dyDescent="0.3">
      <c r="D117" s="15">
        <v>44324</v>
      </c>
      <c r="E117" s="11" t="s">
        <v>25</v>
      </c>
      <c r="F117" s="11" t="s">
        <v>26</v>
      </c>
      <c r="G117" s="11" t="s">
        <v>56</v>
      </c>
      <c r="H117" s="11" t="s">
        <v>54</v>
      </c>
      <c r="I117" s="11">
        <v>84</v>
      </c>
      <c r="J117" s="16">
        <v>31180.799999999996</v>
      </c>
      <c r="K117" s="16">
        <f>+Tabla2[[#This Row],[Ingresos]]/Tabla2[[#This Row],[Cantidad]]</f>
        <v>371.19999999999993</v>
      </c>
    </row>
    <row r="118" spans="4:11" x14ac:dyDescent="0.3">
      <c r="D118" s="15">
        <v>44326</v>
      </c>
      <c r="E118" s="11" t="s">
        <v>29</v>
      </c>
      <c r="F118" s="11" t="s">
        <v>42</v>
      </c>
      <c r="G118" s="11" t="s">
        <v>57</v>
      </c>
      <c r="H118" s="11" t="s">
        <v>58</v>
      </c>
      <c r="I118" s="11">
        <v>73</v>
      </c>
      <c r="J118" s="16">
        <v>4116</v>
      </c>
      <c r="K118" s="16">
        <f>+Tabla2[[#This Row],[Ingresos]]/Tabla2[[#This Row],[Cantidad]]</f>
        <v>56.38356164383562</v>
      </c>
    </row>
    <row r="119" spans="4:11" x14ac:dyDescent="0.3">
      <c r="D119" s="15">
        <v>44326</v>
      </c>
      <c r="E119" s="11" t="s">
        <v>31</v>
      </c>
      <c r="F119" s="11" t="s">
        <v>32</v>
      </c>
      <c r="G119" s="11" t="s">
        <v>59</v>
      </c>
      <c r="H119" s="11" t="s">
        <v>58</v>
      </c>
      <c r="I119" s="11">
        <v>51</v>
      </c>
      <c r="J119" s="16">
        <v>500000</v>
      </c>
      <c r="K119" s="16">
        <f>+Tabla2[[#This Row],[Ingresos]]/Tabla2[[#This Row],[Cantidad]]</f>
        <v>9803.9215686274511</v>
      </c>
    </row>
    <row r="120" spans="4:11" x14ac:dyDescent="0.3">
      <c r="D120" s="15">
        <v>44343</v>
      </c>
      <c r="E120" s="11" t="s">
        <v>34</v>
      </c>
      <c r="F120" s="11" t="s">
        <v>26</v>
      </c>
      <c r="G120" s="11" t="s">
        <v>60</v>
      </c>
      <c r="H120" s="11" t="s">
        <v>61</v>
      </c>
      <c r="I120" s="11">
        <v>66</v>
      </c>
      <c r="J120" s="16">
        <v>460</v>
      </c>
      <c r="K120" s="16">
        <f>+Tabla2[[#This Row],[Ingresos]]/Tabla2[[#This Row],[Cantidad]]</f>
        <v>6.9696969696969697</v>
      </c>
    </row>
    <row r="121" spans="4:11" x14ac:dyDescent="0.3">
      <c r="D121" s="15">
        <v>44344</v>
      </c>
      <c r="E121" s="11" t="s">
        <v>25</v>
      </c>
      <c r="F121" s="11" t="s">
        <v>26</v>
      </c>
      <c r="G121" s="11" t="s">
        <v>62</v>
      </c>
      <c r="H121" s="11" t="s">
        <v>61</v>
      </c>
      <c r="I121" s="11">
        <v>36</v>
      </c>
      <c r="J121" s="16">
        <v>2160</v>
      </c>
      <c r="K121" s="16">
        <f>+Tabla2[[#This Row],[Ingresos]]/Tabla2[[#This Row],[Cantidad]]</f>
        <v>60</v>
      </c>
    </row>
    <row r="122" spans="4:11" x14ac:dyDescent="0.3">
      <c r="D122" s="15">
        <v>44344</v>
      </c>
      <c r="E122" s="11" t="s">
        <v>29</v>
      </c>
      <c r="F122" s="11" t="s">
        <v>32</v>
      </c>
      <c r="G122" s="11" t="s">
        <v>63</v>
      </c>
      <c r="H122" s="11" t="s">
        <v>64</v>
      </c>
      <c r="I122" s="11">
        <v>87</v>
      </c>
      <c r="J122" s="16">
        <v>550</v>
      </c>
      <c r="K122" s="16">
        <f>+Tabla2[[#This Row],[Ingresos]]/Tabla2[[#This Row],[Cantidad]]</f>
        <v>6.3218390804597702</v>
      </c>
    </row>
    <row r="123" spans="4:11" x14ac:dyDescent="0.3">
      <c r="D123" s="15">
        <v>44344</v>
      </c>
      <c r="E123" s="11" t="s">
        <v>31</v>
      </c>
      <c r="F123" s="11" t="s">
        <v>32</v>
      </c>
      <c r="G123" s="11" t="s">
        <v>65</v>
      </c>
      <c r="H123" s="11" t="s">
        <v>66</v>
      </c>
      <c r="I123" s="11">
        <v>64</v>
      </c>
      <c r="J123" s="16">
        <v>1640</v>
      </c>
      <c r="K123" s="16">
        <f>+Tabla2[[#This Row],[Ingresos]]/Tabla2[[#This Row],[Cantidad]]</f>
        <v>25.625</v>
      </c>
    </row>
    <row r="124" spans="4:11" x14ac:dyDescent="0.3">
      <c r="D124" s="15">
        <v>44347</v>
      </c>
      <c r="E124" s="11" t="s">
        <v>34</v>
      </c>
      <c r="F124" s="11" t="s">
        <v>32</v>
      </c>
      <c r="G124" s="11" t="s">
        <v>67</v>
      </c>
      <c r="H124" s="11" t="s">
        <v>64</v>
      </c>
      <c r="I124" s="11">
        <v>21</v>
      </c>
      <c r="J124" s="16">
        <v>200000</v>
      </c>
      <c r="K124" s="16">
        <f>+Tabla2[[#This Row],[Ingresos]]/Tabla2[[#This Row],[Cantidad]]</f>
        <v>9523.8095238095229</v>
      </c>
    </row>
    <row r="125" spans="4:11" x14ac:dyDescent="0.3">
      <c r="D125" s="15">
        <v>44324</v>
      </c>
      <c r="E125" s="11" t="s">
        <v>25</v>
      </c>
      <c r="F125" s="11" t="s">
        <v>32</v>
      </c>
      <c r="G125" s="11" t="s">
        <v>27</v>
      </c>
      <c r="H125" s="11" t="s">
        <v>28</v>
      </c>
      <c r="I125" s="11">
        <v>5</v>
      </c>
      <c r="J125" s="16">
        <v>323405</v>
      </c>
      <c r="K125" s="16">
        <f>+Tabla2[[#This Row],[Ingresos]]/Tabla2[[#This Row],[Cantidad]]</f>
        <v>64681</v>
      </c>
    </row>
    <row r="126" spans="4:11" x14ac:dyDescent="0.3">
      <c r="D126" s="15">
        <v>44322</v>
      </c>
      <c r="E126" s="11" t="s">
        <v>29</v>
      </c>
      <c r="F126" s="11" t="s">
        <v>32</v>
      </c>
      <c r="G126" s="11" t="s">
        <v>30</v>
      </c>
      <c r="H126" s="11" t="s">
        <v>28</v>
      </c>
      <c r="I126" s="11">
        <v>23</v>
      </c>
      <c r="J126" s="16">
        <v>800000</v>
      </c>
      <c r="K126" s="16">
        <f>+Tabla2[[#This Row],[Ingresos]]/Tabla2[[#This Row],[Cantidad]]</f>
        <v>34782.608695652176</v>
      </c>
    </row>
    <row r="127" spans="4:11" x14ac:dyDescent="0.3">
      <c r="D127" s="15">
        <v>44322</v>
      </c>
      <c r="E127" s="11" t="s">
        <v>31</v>
      </c>
      <c r="F127" s="11" t="s">
        <v>32</v>
      </c>
      <c r="G127" s="11" t="s">
        <v>33</v>
      </c>
      <c r="H127" s="11" t="s">
        <v>28</v>
      </c>
      <c r="I127" s="11">
        <v>72</v>
      </c>
      <c r="J127" s="16">
        <v>10303.999999999998</v>
      </c>
      <c r="K127" s="16">
        <f>+Tabla2[[#This Row],[Ingresos]]/Tabla2[[#This Row],[Cantidad]]</f>
        <v>143.11111111111109</v>
      </c>
    </row>
    <row r="128" spans="4:11" x14ac:dyDescent="0.3">
      <c r="D128" s="15">
        <v>44326</v>
      </c>
      <c r="E128" s="11" t="s">
        <v>34</v>
      </c>
      <c r="F128" s="11" t="s">
        <v>26</v>
      </c>
      <c r="G128" s="11" t="s">
        <v>35</v>
      </c>
      <c r="H128" s="11" t="s">
        <v>28</v>
      </c>
      <c r="I128" s="11">
        <v>22</v>
      </c>
      <c r="J128" s="16">
        <v>6783</v>
      </c>
      <c r="K128" s="16">
        <f>+Tabla2[[#This Row],[Ingresos]]/Tabla2[[#This Row],[Cantidad]]</f>
        <v>308.31818181818181</v>
      </c>
    </row>
    <row r="129" spans="4:11" x14ac:dyDescent="0.3">
      <c r="D129" s="15">
        <v>44321</v>
      </c>
      <c r="E129" s="11" t="s">
        <v>25</v>
      </c>
      <c r="F129" s="11" t="s">
        <v>26</v>
      </c>
      <c r="G129" s="11" t="s">
        <v>36</v>
      </c>
      <c r="H129" s="11" t="s">
        <v>28</v>
      </c>
      <c r="I129" s="11">
        <v>82</v>
      </c>
      <c r="J129" s="16">
        <v>3782.7999999999997</v>
      </c>
      <c r="K129" s="16">
        <f>+Tabla2[[#This Row],[Ingresos]]/Tabla2[[#This Row],[Cantidad]]</f>
        <v>46.131707317073165</v>
      </c>
    </row>
    <row r="130" spans="4:11" x14ac:dyDescent="0.3">
      <c r="D130" s="15">
        <v>44321</v>
      </c>
      <c r="E130" s="11" t="s">
        <v>29</v>
      </c>
      <c r="F130" s="11" t="s">
        <v>26</v>
      </c>
      <c r="G130" s="11" t="s">
        <v>37</v>
      </c>
      <c r="H130" s="11" t="s">
        <v>38</v>
      </c>
      <c r="I130" s="11">
        <v>10</v>
      </c>
      <c r="J130" s="16">
        <v>33600</v>
      </c>
      <c r="K130" s="16">
        <f>+Tabla2[[#This Row],[Ingresos]]/Tabla2[[#This Row],[Cantidad]]</f>
        <v>3360</v>
      </c>
    </row>
    <row r="131" spans="4:11" x14ac:dyDescent="0.3">
      <c r="D131" s="15">
        <v>44321</v>
      </c>
      <c r="E131" s="11" t="s">
        <v>31</v>
      </c>
      <c r="F131" s="11" t="s">
        <v>32</v>
      </c>
      <c r="G131" s="11" t="s">
        <v>39</v>
      </c>
      <c r="H131" s="11" t="s">
        <v>38</v>
      </c>
      <c r="I131" s="11">
        <v>71</v>
      </c>
      <c r="J131" s="16">
        <v>21252</v>
      </c>
      <c r="K131" s="16">
        <f>+Tabla2[[#This Row],[Ingresos]]/Tabla2[[#This Row],[Cantidad]]</f>
        <v>299.32394366197184</v>
      </c>
    </row>
    <row r="132" spans="4:11" x14ac:dyDescent="0.3">
      <c r="D132" s="15">
        <v>44359</v>
      </c>
      <c r="E132" s="11" t="s">
        <v>34</v>
      </c>
      <c r="F132" s="11" t="s">
        <v>32</v>
      </c>
      <c r="G132" s="11" t="s">
        <v>40</v>
      </c>
      <c r="H132" s="11" t="s">
        <v>38</v>
      </c>
      <c r="I132" s="11">
        <v>800</v>
      </c>
      <c r="J132" s="16">
        <v>3927</v>
      </c>
      <c r="K132" s="16">
        <f>+Tabla2[[#This Row],[Ingresos]]/Tabla2[[#This Row],[Cantidad]]</f>
        <v>4.9087500000000004</v>
      </c>
    </row>
    <row r="133" spans="4:11" x14ac:dyDescent="0.3">
      <c r="D133" s="15">
        <v>44359</v>
      </c>
      <c r="E133" s="11" t="s">
        <v>25</v>
      </c>
      <c r="F133" s="11" t="s">
        <v>32</v>
      </c>
      <c r="G133" s="11" t="s">
        <v>41</v>
      </c>
      <c r="H133" s="11" t="s">
        <v>38</v>
      </c>
      <c r="I133" s="11">
        <v>80</v>
      </c>
      <c r="J133" s="16">
        <v>2134.86</v>
      </c>
      <c r="K133" s="16">
        <f>+Tabla2[[#This Row],[Ingresos]]/Tabla2[[#This Row],[Cantidad]]</f>
        <v>26.685750000000002</v>
      </c>
    </row>
    <row r="134" spans="4:11" x14ac:dyDescent="0.3">
      <c r="D134" s="15">
        <v>44359</v>
      </c>
      <c r="E134" s="11" t="s">
        <v>29</v>
      </c>
      <c r="F134" s="11" t="s">
        <v>32</v>
      </c>
      <c r="G134" s="11" t="s">
        <v>43</v>
      </c>
      <c r="H134" s="11" t="s">
        <v>38</v>
      </c>
      <c r="I134" s="11">
        <v>38</v>
      </c>
      <c r="J134" s="16">
        <v>38640</v>
      </c>
      <c r="K134" s="16">
        <f>+Tabla2[[#This Row],[Ingresos]]/Tabla2[[#This Row],[Cantidad]]</f>
        <v>1016.8421052631579</v>
      </c>
    </row>
    <row r="135" spans="4:11" x14ac:dyDescent="0.3">
      <c r="D135" s="15">
        <v>44359</v>
      </c>
      <c r="E135" s="11" t="s">
        <v>31</v>
      </c>
      <c r="F135" s="11" t="s">
        <v>32</v>
      </c>
      <c r="G135" s="11" t="s">
        <v>44</v>
      </c>
      <c r="H135" s="11" t="s">
        <v>45</v>
      </c>
      <c r="I135" s="11">
        <v>28</v>
      </c>
      <c r="J135" s="16">
        <v>34300</v>
      </c>
      <c r="K135" s="16">
        <f>+Tabla2[[#This Row],[Ingresos]]/Tabla2[[#This Row],[Cantidad]]</f>
        <v>1225</v>
      </c>
    </row>
    <row r="136" spans="4:11" x14ac:dyDescent="0.3">
      <c r="D136" s="15">
        <v>44359</v>
      </c>
      <c r="E136" s="11" t="s">
        <v>34</v>
      </c>
      <c r="F136" s="11" t="s">
        <v>32</v>
      </c>
      <c r="G136" s="11" t="s">
        <v>46</v>
      </c>
      <c r="H136" s="11" t="s">
        <v>45</v>
      </c>
      <c r="I136" s="11">
        <v>60</v>
      </c>
      <c r="J136" s="16">
        <v>8316</v>
      </c>
      <c r="K136" s="16">
        <f>+Tabla2[[#This Row],[Ingresos]]/Tabla2[[#This Row],[Cantidad]]</f>
        <v>138.6</v>
      </c>
    </row>
    <row r="137" spans="4:11" x14ac:dyDescent="0.3">
      <c r="D137" s="15">
        <v>44359</v>
      </c>
      <c r="E137" s="11" t="s">
        <v>25</v>
      </c>
      <c r="F137" s="11" t="s">
        <v>26</v>
      </c>
      <c r="G137" s="11" t="s">
        <v>47</v>
      </c>
      <c r="H137" s="11" t="s">
        <v>45</v>
      </c>
      <c r="I137" s="11">
        <v>33</v>
      </c>
      <c r="J137" s="16">
        <v>2575999.9999999995</v>
      </c>
      <c r="K137" s="16">
        <f>+Tabla2[[#This Row],[Ingresos]]/Tabla2[[#This Row],[Cantidad]]</f>
        <v>78060.606060606049</v>
      </c>
    </row>
    <row r="138" spans="4:11" x14ac:dyDescent="0.3">
      <c r="D138" s="15">
        <v>44359</v>
      </c>
      <c r="E138" s="11" t="s">
        <v>29</v>
      </c>
      <c r="F138" s="11" t="s">
        <v>42</v>
      </c>
      <c r="G138" s="11" t="s">
        <v>48</v>
      </c>
      <c r="H138" s="11" t="s">
        <v>49</v>
      </c>
      <c r="I138" s="11">
        <v>22</v>
      </c>
      <c r="J138" s="16">
        <v>3185</v>
      </c>
      <c r="K138" s="16">
        <f>+Tabla2[[#This Row],[Ingresos]]/Tabla2[[#This Row],[Cantidad]]</f>
        <v>144.77272727272728</v>
      </c>
    </row>
    <row r="139" spans="4:11" x14ac:dyDescent="0.3">
      <c r="D139" s="15">
        <v>44359</v>
      </c>
      <c r="E139" s="11" t="s">
        <v>31</v>
      </c>
      <c r="F139" s="11" t="s">
        <v>26</v>
      </c>
      <c r="G139" s="11" t="s">
        <v>48</v>
      </c>
      <c r="H139" s="11" t="s">
        <v>49</v>
      </c>
      <c r="I139" s="11">
        <v>51</v>
      </c>
      <c r="J139" s="16">
        <v>1590.68</v>
      </c>
      <c r="K139" s="16">
        <f>+Tabla2[[#This Row],[Ingresos]]/Tabla2[[#This Row],[Cantidad]]</f>
        <v>31.189803921568629</v>
      </c>
    </row>
    <row r="140" spans="4:11" x14ac:dyDescent="0.3">
      <c r="D140" s="15">
        <v>44377</v>
      </c>
      <c r="E140" s="11" t="s">
        <v>34</v>
      </c>
      <c r="F140" s="11" t="s">
        <v>26</v>
      </c>
      <c r="G140" s="11" t="s">
        <v>48</v>
      </c>
      <c r="H140" s="11" t="s">
        <v>49</v>
      </c>
      <c r="I140" s="11">
        <v>60</v>
      </c>
      <c r="J140" s="16">
        <v>20160</v>
      </c>
      <c r="K140" s="16">
        <f>+Tabla2[[#This Row],[Ingresos]]/Tabla2[[#This Row],[Cantidad]]</f>
        <v>336</v>
      </c>
    </row>
    <row r="141" spans="4:11" x14ac:dyDescent="0.3">
      <c r="D141" s="15">
        <v>44377</v>
      </c>
      <c r="E141" s="11" t="s">
        <v>25</v>
      </c>
      <c r="F141" s="11" t="s">
        <v>26</v>
      </c>
      <c r="G141" s="11" t="s">
        <v>50</v>
      </c>
      <c r="H141" s="11" t="s">
        <v>49</v>
      </c>
      <c r="I141" s="11">
        <v>98</v>
      </c>
      <c r="J141" s="16">
        <v>31556</v>
      </c>
      <c r="K141" s="16">
        <f>+Tabla2[[#This Row],[Ingresos]]/Tabla2[[#This Row],[Cantidad]]</f>
        <v>322</v>
      </c>
    </row>
    <row r="142" spans="4:11" x14ac:dyDescent="0.3">
      <c r="D142" s="15">
        <v>44358</v>
      </c>
      <c r="E142" s="11" t="s">
        <v>29</v>
      </c>
      <c r="F142" s="11" t="s">
        <v>42</v>
      </c>
      <c r="G142" s="11" t="s">
        <v>51</v>
      </c>
      <c r="H142" s="11" t="s">
        <v>49</v>
      </c>
      <c r="I142" s="11">
        <v>27</v>
      </c>
      <c r="J142" s="16">
        <v>3767.4</v>
      </c>
      <c r="K142" s="16">
        <f>+Tabla2[[#This Row],[Ingresos]]/Tabla2[[#This Row],[Cantidad]]</f>
        <v>139.53333333333333</v>
      </c>
    </row>
    <row r="143" spans="4:11" x14ac:dyDescent="0.3">
      <c r="D143" s="15">
        <v>44358</v>
      </c>
      <c r="E143" s="11" t="s">
        <v>31</v>
      </c>
      <c r="F143" s="11" t="s">
        <v>32</v>
      </c>
      <c r="G143" s="11" t="s">
        <v>52</v>
      </c>
      <c r="H143" s="11" t="s">
        <v>49</v>
      </c>
      <c r="I143" s="11">
        <v>20000</v>
      </c>
      <c r="J143" s="16">
        <v>8106</v>
      </c>
      <c r="K143" s="16">
        <f>+Tabla2[[#This Row],[Ingresos]]/Tabla2[[#This Row],[Cantidad]]</f>
        <v>0.40529999999999999</v>
      </c>
    </row>
    <row r="144" spans="4:11" x14ac:dyDescent="0.3">
      <c r="D144" s="15">
        <v>44355</v>
      </c>
      <c r="E144" s="11" t="s">
        <v>34</v>
      </c>
      <c r="F144" s="11" t="s">
        <v>26</v>
      </c>
      <c r="G144" s="11" t="s">
        <v>53</v>
      </c>
      <c r="H144" s="11" t="s">
        <v>54</v>
      </c>
      <c r="I144" s="11">
        <v>65</v>
      </c>
      <c r="J144" s="16">
        <v>10046.399999999998</v>
      </c>
      <c r="K144" s="16">
        <f>+Tabla2[[#This Row],[Ingresos]]/Tabla2[[#This Row],[Cantidad]]</f>
        <v>154.55999999999997</v>
      </c>
    </row>
    <row r="145" spans="4:11" x14ac:dyDescent="0.3">
      <c r="D145" s="15">
        <v>44357</v>
      </c>
      <c r="E145" s="11" t="s">
        <v>25</v>
      </c>
      <c r="F145" s="11" t="s">
        <v>26</v>
      </c>
      <c r="G145" s="11" t="s">
        <v>55</v>
      </c>
      <c r="H145" s="11" t="s">
        <v>54</v>
      </c>
      <c r="I145" s="11">
        <v>38</v>
      </c>
      <c r="J145" s="16">
        <v>21567</v>
      </c>
      <c r="K145" s="16">
        <f>+Tabla2[[#This Row],[Ingresos]]/Tabla2[[#This Row],[Cantidad]]</f>
        <v>567.5526315789474</v>
      </c>
    </row>
    <row r="146" spans="4:11" x14ac:dyDescent="0.3">
      <c r="D146" s="15">
        <v>44357</v>
      </c>
      <c r="E146" s="11" t="s">
        <v>29</v>
      </c>
      <c r="F146" s="11" t="s">
        <v>32</v>
      </c>
      <c r="G146" s="11" t="s">
        <v>56</v>
      </c>
      <c r="H146" s="11" t="s">
        <v>54</v>
      </c>
      <c r="I146" s="11">
        <v>80</v>
      </c>
      <c r="J146" s="16">
        <v>21436.799999999996</v>
      </c>
      <c r="K146" s="16">
        <f>+Tabla2[[#This Row],[Ingresos]]/Tabla2[[#This Row],[Cantidad]]</f>
        <v>267.95999999999992</v>
      </c>
    </row>
    <row r="147" spans="4:11" x14ac:dyDescent="0.3">
      <c r="D147" s="15">
        <v>44374</v>
      </c>
      <c r="E147" s="11" t="s">
        <v>31</v>
      </c>
      <c r="F147" s="11" t="s">
        <v>32</v>
      </c>
      <c r="G147" s="11" t="s">
        <v>57</v>
      </c>
      <c r="H147" s="11" t="s">
        <v>58</v>
      </c>
      <c r="I147" s="11">
        <v>49</v>
      </c>
      <c r="J147" s="16">
        <v>19208</v>
      </c>
      <c r="K147" s="16">
        <f>+Tabla2[[#This Row],[Ingresos]]/Tabla2[[#This Row],[Cantidad]]</f>
        <v>392</v>
      </c>
    </row>
    <row r="148" spans="4:11" x14ac:dyDescent="0.3">
      <c r="D148" s="15">
        <v>44375</v>
      </c>
      <c r="E148" s="11" t="s">
        <v>34</v>
      </c>
      <c r="F148" s="11" t="s">
        <v>32</v>
      </c>
      <c r="G148" s="11" t="s">
        <v>59</v>
      </c>
      <c r="H148" s="11" t="s">
        <v>58</v>
      </c>
      <c r="I148" s="11">
        <v>90</v>
      </c>
      <c r="J148" s="16">
        <v>500000</v>
      </c>
      <c r="K148" s="16">
        <f>+Tabla2[[#This Row],[Ingresos]]/Tabla2[[#This Row],[Cantidad]]</f>
        <v>5555.5555555555557</v>
      </c>
    </row>
    <row r="149" spans="4:11" x14ac:dyDescent="0.3">
      <c r="D149" s="15">
        <v>44375</v>
      </c>
      <c r="E149" s="11" t="s">
        <v>25</v>
      </c>
      <c r="F149" s="11" t="s">
        <v>32</v>
      </c>
      <c r="G149" s="11" t="s">
        <v>60</v>
      </c>
      <c r="H149" s="11" t="s">
        <v>61</v>
      </c>
      <c r="I149" s="11">
        <v>60</v>
      </c>
      <c r="J149" s="16">
        <v>600</v>
      </c>
      <c r="K149" s="16">
        <f>+Tabla2[[#This Row],[Ingresos]]/Tabla2[[#This Row],[Cantidad]]</f>
        <v>10</v>
      </c>
    </row>
    <row r="150" spans="4:11" x14ac:dyDescent="0.3">
      <c r="D150" s="15">
        <v>44375</v>
      </c>
      <c r="E150" s="11" t="s">
        <v>29</v>
      </c>
      <c r="F150" s="11" t="s">
        <v>32</v>
      </c>
      <c r="G150" s="11" t="s">
        <v>62</v>
      </c>
      <c r="H150" s="11" t="s">
        <v>61</v>
      </c>
      <c r="I150" s="11">
        <v>39</v>
      </c>
      <c r="J150" s="16">
        <v>720</v>
      </c>
      <c r="K150" s="16">
        <f>+Tabla2[[#This Row],[Ingresos]]/Tabla2[[#This Row],[Cantidad]]</f>
        <v>18.46153846153846</v>
      </c>
    </row>
    <row r="151" spans="4:11" x14ac:dyDescent="0.3">
      <c r="D151" s="15">
        <v>44378</v>
      </c>
      <c r="E151" s="11" t="s">
        <v>31</v>
      </c>
      <c r="F151" s="11" t="s">
        <v>32</v>
      </c>
      <c r="G151" s="11" t="s">
        <v>63</v>
      </c>
      <c r="H151" s="11" t="s">
        <v>64</v>
      </c>
      <c r="I151" s="11">
        <v>79</v>
      </c>
      <c r="J151" s="16">
        <v>700</v>
      </c>
      <c r="K151" s="16">
        <f>+Tabla2[[#This Row],[Ingresos]]/Tabla2[[#This Row],[Cantidad]]</f>
        <v>8.8607594936708853</v>
      </c>
    </row>
    <row r="152" spans="4:11" x14ac:dyDescent="0.3">
      <c r="D152" s="15">
        <v>44355</v>
      </c>
      <c r="E152" s="11" t="s">
        <v>34</v>
      </c>
      <c r="F152" s="11" t="s">
        <v>26</v>
      </c>
      <c r="G152" s="11" t="s">
        <v>65</v>
      </c>
      <c r="H152" s="11" t="s">
        <v>66</v>
      </c>
      <c r="I152" s="11">
        <v>44</v>
      </c>
      <c r="J152" s="16">
        <v>1480</v>
      </c>
      <c r="K152" s="16">
        <f>+Tabla2[[#This Row],[Ingresos]]/Tabla2[[#This Row],[Cantidad]]</f>
        <v>33.636363636363633</v>
      </c>
    </row>
    <row r="153" spans="4:11" x14ac:dyDescent="0.3">
      <c r="D153" s="15">
        <v>44353</v>
      </c>
      <c r="E153" s="11" t="s">
        <v>25</v>
      </c>
      <c r="F153" s="11" t="s">
        <v>26</v>
      </c>
      <c r="G153" s="11" t="s">
        <v>67</v>
      </c>
      <c r="H153" s="11" t="s">
        <v>64</v>
      </c>
      <c r="I153" s="11">
        <v>98</v>
      </c>
      <c r="J153" s="16">
        <v>200000</v>
      </c>
      <c r="K153" s="16">
        <f>+Tabla2[[#This Row],[Ingresos]]/Tabla2[[#This Row],[Cantidad]]</f>
        <v>2040.8163265306123</v>
      </c>
    </row>
    <row r="154" spans="4:11" x14ac:dyDescent="0.3">
      <c r="D154" s="15">
        <v>44353</v>
      </c>
      <c r="E154" s="11" t="s">
        <v>29</v>
      </c>
      <c r="F154" s="11" t="s">
        <v>26</v>
      </c>
      <c r="G154" s="11" t="s">
        <v>27</v>
      </c>
      <c r="H154" s="11" t="s">
        <v>28</v>
      </c>
      <c r="I154" s="11">
        <v>5</v>
      </c>
      <c r="J154" s="16">
        <v>122985</v>
      </c>
      <c r="K154" s="16">
        <f>+Tabla2[[#This Row],[Ingresos]]/Tabla2[[#This Row],[Cantidad]]</f>
        <v>24597</v>
      </c>
    </row>
    <row r="155" spans="4:11" x14ac:dyDescent="0.3">
      <c r="D155" s="15">
        <v>44357</v>
      </c>
      <c r="E155" s="11" t="s">
        <v>31</v>
      </c>
      <c r="F155" s="11" t="s">
        <v>32</v>
      </c>
      <c r="G155" s="11" t="s">
        <v>30</v>
      </c>
      <c r="H155" s="11" t="s">
        <v>28</v>
      </c>
      <c r="I155" s="11">
        <v>30</v>
      </c>
      <c r="J155" s="16">
        <v>71000</v>
      </c>
      <c r="K155" s="16">
        <f>+Tabla2[[#This Row],[Ingresos]]/Tabla2[[#This Row],[Cantidad]]</f>
        <v>2366.6666666666665</v>
      </c>
    </row>
    <row r="156" spans="4:11" x14ac:dyDescent="0.3">
      <c r="D156" s="15">
        <v>44352</v>
      </c>
      <c r="E156" s="11" t="s">
        <v>34</v>
      </c>
      <c r="F156" s="11" t="s">
        <v>32</v>
      </c>
      <c r="G156" s="11" t="s">
        <v>33</v>
      </c>
      <c r="H156" s="11" t="s">
        <v>28</v>
      </c>
      <c r="I156" s="11">
        <v>24</v>
      </c>
      <c r="J156" s="16">
        <v>9531.1999999999989</v>
      </c>
      <c r="K156" s="16">
        <f>+Tabla2[[#This Row],[Ingresos]]/Tabla2[[#This Row],[Cantidad]]</f>
        <v>397.13333333333327</v>
      </c>
    </row>
    <row r="157" spans="4:11" x14ac:dyDescent="0.3">
      <c r="D157" s="15">
        <v>44352</v>
      </c>
      <c r="E157" s="11" t="s">
        <v>25</v>
      </c>
      <c r="F157" s="11" t="s">
        <v>32</v>
      </c>
      <c r="G157" s="11" t="s">
        <v>35</v>
      </c>
      <c r="H157" s="11" t="s">
        <v>28</v>
      </c>
      <c r="I157" s="11">
        <v>28</v>
      </c>
      <c r="J157" s="16">
        <v>13566</v>
      </c>
      <c r="K157" s="16">
        <f>+Tabla2[[#This Row],[Ingresos]]/Tabla2[[#This Row],[Cantidad]]</f>
        <v>484.5</v>
      </c>
    </row>
    <row r="158" spans="4:11" x14ac:dyDescent="0.3">
      <c r="D158" s="15">
        <v>44359</v>
      </c>
      <c r="E158" s="11" t="s">
        <v>29</v>
      </c>
      <c r="F158" s="11" t="s">
        <v>32</v>
      </c>
      <c r="G158" s="11" t="s">
        <v>36</v>
      </c>
      <c r="H158" s="11" t="s">
        <v>28</v>
      </c>
      <c r="I158" s="11">
        <v>74</v>
      </c>
      <c r="J158" s="16">
        <v>12969.599999999999</v>
      </c>
      <c r="K158" s="16">
        <f>+Tabla2[[#This Row],[Ingresos]]/Tabla2[[#This Row],[Cantidad]]</f>
        <v>175.26486486486485</v>
      </c>
    </row>
    <row r="159" spans="4:11" x14ac:dyDescent="0.3">
      <c r="D159" s="15">
        <v>44359</v>
      </c>
      <c r="E159" s="11" t="s">
        <v>31</v>
      </c>
      <c r="F159" s="11" t="s">
        <v>32</v>
      </c>
      <c r="G159" s="11" t="s">
        <v>37</v>
      </c>
      <c r="H159" s="11" t="s">
        <v>38</v>
      </c>
      <c r="I159" s="11">
        <v>10</v>
      </c>
      <c r="J159" s="16">
        <v>51520</v>
      </c>
      <c r="K159" s="16">
        <f>+Tabla2[[#This Row],[Ingresos]]/Tabla2[[#This Row],[Cantidad]]</f>
        <v>5152</v>
      </c>
    </row>
    <row r="160" spans="4:11" x14ac:dyDescent="0.3">
      <c r="D160" s="15">
        <v>44359</v>
      </c>
      <c r="E160" s="11" t="s">
        <v>34</v>
      </c>
      <c r="F160" s="11" t="s">
        <v>32</v>
      </c>
      <c r="G160" s="11" t="s">
        <v>39</v>
      </c>
      <c r="H160" s="11" t="s">
        <v>38</v>
      </c>
      <c r="I160" s="11">
        <v>27</v>
      </c>
      <c r="J160" s="16">
        <v>59892</v>
      </c>
      <c r="K160" s="16">
        <f>+Tabla2[[#This Row],[Ingresos]]/Tabla2[[#This Row],[Cantidad]]</f>
        <v>2218.2222222222222</v>
      </c>
    </row>
    <row r="161" spans="4:11" x14ac:dyDescent="0.3">
      <c r="D161" s="15">
        <v>44359</v>
      </c>
      <c r="E161" s="11" t="s">
        <v>25</v>
      </c>
      <c r="F161" s="11" t="s">
        <v>26</v>
      </c>
      <c r="G161" s="11" t="s">
        <v>40</v>
      </c>
      <c r="H161" s="11" t="s">
        <v>38</v>
      </c>
      <c r="I161" s="11">
        <v>71</v>
      </c>
      <c r="J161" s="16">
        <v>3213</v>
      </c>
      <c r="K161" s="16">
        <f>+Tabla2[[#This Row],[Ingresos]]/Tabla2[[#This Row],[Cantidad]]</f>
        <v>45.25352112676056</v>
      </c>
    </row>
    <row r="162" spans="4:11" x14ac:dyDescent="0.3">
      <c r="D162" s="15">
        <v>44377</v>
      </c>
      <c r="E162" s="11" t="s">
        <v>29</v>
      </c>
      <c r="F162" s="11" t="s">
        <v>42</v>
      </c>
      <c r="G162" s="11" t="s">
        <v>41</v>
      </c>
      <c r="H162" s="11" t="s">
        <v>38</v>
      </c>
      <c r="I162" s="11">
        <v>74</v>
      </c>
      <c r="J162" s="16">
        <v>4102.28</v>
      </c>
      <c r="K162" s="16">
        <f>+Tabla2[[#This Row],[Ingresos]]/Tabla2[[#This Row],[Cantidad]]</f>
        <v>55.436216216216209</v>
      </c>
    </row>
    <row r="163" spans="4:11" x14ac:dyDescent="0.3">
      <c r="D163" s="15">
        <v>44358</v>
      </c>
      <c r="E163" s="11" t="s">
        <v>31</v>
      </c>
      <c r="F163" s="11" t="s">
        <v>26</v>
      </c>
      <c r="G163" s="11" t="s">
        <v>43</v>
      </c>
      <c r="H163" s="11" t="s">
        <v>38</v>
      </c>
      <c r="I163" s="11">
        <v>76</v>
      </c>
      <c r="J163" s="16">
        <v>29624</v>
      </c>
      <c r="K163" s="16">
        <f>+Tabla2[[#This Row],[Ingresos]]/Tabla2[[#This Row],[Cantidad]]</f>
        <v>389.78947368421052</v>
      </c>
    </row>
    <row r="164" spans="4:11" x14ac:dyDescent="0.3">
      <c r="D164" s="15">
        <v>44355</v>
      </c>
      <c r="E164" s="11" t="s">
        <v>34</v>
      </c>
      <c r="F164" s="11" t="s">
        <v>26</v>
      </c>
      <c r="G164" s="11" t="s">
        <v>44</v>
      </c>
      <c r="H164" s="11" t="s">
        <v>45</v>
      </c>
      <c r="I164" s="11">
        <v>96</v>
      </c>
      <c r="J164" s="16">
        <v>4900</v>
      </c>
      <c r="K164" s="16">
        <f>+Tabla2[[#This Row],[Ingresos]]/Tabla2[[#This Row],[Cantidad]]</f>
        <v>51.041666666666664</v>
      </c>
    </row>
    <row r="165" spans="4:11" x14ac:dyDescent="0.3">
      <c r="D165" s="15">
        <v>44357</v>
      </c>
      <c r="E165" s="11" t="s">
        <v>25</v>
      </c>
      <c r="F165" s="11" t="s">
        <v>26</v>
      </c>
      <c r="G165" s="11" t="s">
        <v>46</v>
      </c>
      <c r="H165" s="11" t="s">
        <v>45</v>
      </c>
      <c r="I165" s="11">
        <v>92</v>
      </c>
      <c r="J165" s="16">
        <v>26180</v>
      </c>
      <c r="K165" s="16">
        <f>+Tabla2[[#This Row],[Ingresos]]/Tabla2[[#This Row],[Cantidad]]</f>
        <v>284.56521739130437</v>
      </c>
    </row>
    <row r="166" spans="4:11" x14ac:dyDescent="0.3">
      <c r="D166" s="15">
        <v>44374</v>
      </c>
      <c r="E166" s="11" t="s">
        <v>29</v>
      </c>
      <c r="F166" s="11" t="s">
        <v>42</v>
      </c>
      <c r="G166" s="11" t="s">
        <v>47</v>
      </c>
      <c r="H166" s="11" t="s">
        <v>45</v>
      </c>
      <c r="I166" s="11">
        <v>93</v>
      </c>
      <c r="J166" s="16">
        <v>11334.399999999998</v>
      </c>
      <c r="K166" s="16">
        <f>+Tabla2[[#This Row],[Ingresos]]/Tabla2[[#This Row],[Cantidad]]</f>
        <v>121.87526881720427</v>
      </c>
    </row>
    <row r="167" spans="4:11" x14ac:dyDescent="0.3">
      <c r="D167" s="15">
        <v>44375</v>
      </c>
      <c r="E167" s="11" t="s">
        <v>31</v>
      </c>
      <c r="F167" s="11" t="s">
        <v>32</v>
      </c>
      <c r="G167" s="11" t="s">
        <v>48</v>
      </c>
      <c r="H167" s="11" t="s">
        <v>49</v>
      </c>
      <c r="I167" s="11">
        <v>18</v>
      </c>
      <c r="J167" s="16">
        <v>3969</v>
      </c>
      <c r="K167" s="16">
        <f>+Tabla2[[#This Row],[Ingresos]]/Tabla2[[#This Row],[Cantidad]]</f>
        <v>220.5</v>
      </c>
    </row>
    <row r="168" spans="4:11" x14ac:dyDescent="0.3">
      <c r="D168" s="15">
        <v>44378</v>
      </c>
      <c r="E168" s="11" t="s">
        <v>34</v>
      </c>
      <c r="F168" s="11" t="s">
        <v>26</v>
      </c>
      <c r="G168" s="11" t="s">
        <v>48</v>
      </c>
      <c r="H168" s="11" t="s">
        <v>49</v>
      </c>
      <c r="I168" s="11">
        <v>98</v>
      </c>
      <c r="J168" s="16">
        <v>1381.3799999999999</v>
      </c>
      <c r="K168" s="16">
        <f>+Tabla2[[#This Row],[Ingresos]]/Tabla2[[#This Row],[Cantidad]]</f>
        <v>14.095714285714285</v>
      </c>
    </row>
    <row r="169" spans="4:11" x14ac:dyDescent="0.3">
      <c r="D169" s="15">
        <v>44355</v>
      </c>
      <c r="E169" s="11" t="s">
        <v>25</v>
      </c>
      <c r="F169" s="11" t="s">
        <v>26</v>
      </c>
      <c r="G169" s="11" t="s">
        <v>48</v>
      </c>
      <c r="H169" s="11" t="s">
        <v>49</v>
      </c>
      <c r="I169" s="11">
        <v>46</v>
      </c>
      <c r="J169" s="16">
        <v>11844</v>
      </c>
      <c r="K169" s="16">
        <f>+Tabla2[[#This Row],[Ingresos]]/Tabla2[[#This Row],[Cantidad]]</f>
        <v>257.47826086956519</v>
      </c>
    </row>
    <row r="170" spans="4:11" x14ac:dyDescent="0.3">
      <c r="D170" s="15">
        <v>44355</v>
      </c>
      <c r="E170" s="11" t="s">
        <v>29</v>
      </c>
      <c r="F170" s="11" t="s">
        <v>32</v>
      </c>
      <c r="G170" s="11" t="s">
        <v>50</v>
      </c>
      <c r="H170" s="11" t="s">
        <v>49</v>
      </c>
      <c r="I170" s="11">
        <v>14</v>
      </c>
      <c r="J170" s="16">
        <v>39284</v>
      </c>
      <c r="K170" s="16">
        <f>+Tabla2[[#This Row],[Ingresos]]/Tabla2[[#This Row],[Cantidad]]</f>
        <v>2806</v>
      </c>
    </row>
    <row r="171" spans="4:11" x14ac:dyDescent="0.3">
      <c r="D171" s="15">
        <v>44355</v>
      </c>
      <c r="E171" s="11" t="s">
        <v>31</v>
      </c>
      <c r="F171" s="11" t="s">
        <v>32</v>
      </c>
      <c r="G171" s="11" t="s">
        <v>51</v>
      </c>
      <c r="H171" s="11" t="s">
        <v>49</v>
      </c>
      <c r="I171" s="11">
        <v>85</v>
      </c>
      <c r="J171" s="16">
        <v>1130.22</v>
      </c>
      <c r="K171" s="16">
        <f>+Tabla2[[#This Row],[Ingresos]]/Tabla2[[#This Row],[Cantidad]]</f>
        <v>13.296705882352942</v>
      </c>
    </row>
    <row r="172" spans="4:11" x14ac:dyDescent="0.3">
      <c r="D172" s="15">
        <v>44355</v>
      </c>
      <c r="E172" s="11" t="s">
        <v>34</v>
      </c>
      <c r="F172" s="11" t="s">
        <v>32</v>
      </c>
      <c r="G172" s="11" t="s">
        <v>52</v>
      </c>
      <c r="H172" s="11" t="s">
        <v>49</v>
      </c>
      <c r="I172" s="11">
        <v>88</v>
      </c>
      <c r="J172" s="16">
        <v>11348.4</v>
      </c>
      <c r="K172" s="16">
        <f>+Tabla2[[#This Row],[Ingresos]]/Tabla2[[#This Row],[Cantidad]]</f>
        <v>128.95909090909092</v>
      </c>
    </row>
    <row r="173" spans="4:11" x14ac:dyDescent="0.3">
      <c r="D173" s="15">
        <v>44355</v>
      </c>
      <c r="E173" s="11" t="s">
        <v>25</v>
      </c>
      <c r="F173" s="11" t="s">
        <v>32</v>
      </c>
      <c r="G173" s="11" t="s">
        <v>53</v>
      </c>
      <c r="H173" s="11" t="s">
        <v>54</v>
      </c>
      <c r="I173" s="11">
        <v>81</v>
      </c>
      <c r="J173" s="16">
        <v>23441.599999999999</v>
      </c>
      <c r="K173" s="16">
        <f>+Tabla2[[#This Row],[Ingresos]]/Tabla2[[#This Row],[Cantidad]]</f>
        <v>289.40246913580245</v>
      </c>
    </row>
    <row r="174" spans="4:11" x14ac:dyDescent="0.3">
      <c r="D174" s="15">
        <v>44407</v>
      </c>
      <c r="E174" s="11" t="s">
        <v>29</v>
      </c>
      <c r="F174" s="11" t="s">
        <v>32</v>
      </c>
      <c r="G174" s="11" t="s">
        <v>55</v>
      </c>
      <c r="H174" s="11" t="s">
        <v>54</v>
      </c>
      <c r="I174" s="11">
        <v>33</v>
      </c>
      <c r="J174" s="16">
        <v>9828</v>
      </c>
      <c r="K174" s="16">
        <f>+Tabla2[[#This Row],[Ingresos]]/Tabla2[[#This Row],[Cantidad]]</f>
        <v>297.81818181818181</v>
      </c>
    </row>
    <row r="175" spans="4:11" x14ac:dyDescent="0.3">
      <c r="D175" s="15">
        <v>44407</v>
      </c>
      <c r="E175" s="11" t="s">
        <v>31</v>
      </c>
      <c r="F175" s="11" t="s">
        <v>32</v>
      </c>
      <c r="G175" s="11" t="s">
        <v>56</v>
      </c>
      <c r="H175" s="11" t="s">
        <v>54</v>
      </c>
      <c r="I175" s="11">
        <v>47</v>
      </c>
      <c r="J175" s="16">
        <v>16564.8</v>
      </c>
      <c r="K175" s="16">
        <f>+Tabla2[[#This Row],[Ingresos]]/Tabla2[[#This Row],[Cantidad]]</f>
        <v>352.44255319148937</v>
      </c>
    </row>
    <row r="176" spans="4:11" x14ac:dyDescent="0.3">
      <c r="D176" s="15">
        <v>44388</v>
      </c>
      <c r="E176" s="11" t="s">
        <v>34</v>
      </c>
      <c r="F176" s="11" t="s">
        <v>26</v>
      </c>
      <c r="G176" s="11" t="s">
        <v>57</v>
      </c>
      <c r="H176" s="11" t="s">
        <v>58</v>
      </c>
      <c r="I176" s="11">
        <v>61</v>
      </c>
      <c r="J176" s="16">
        <v>15876</v>
      </c>
      <c r="K176" s="16">
        <f>+Tabla2[[#This Row],[Ingresos]]/Tabla2[[#This Row],[Cantidad]]</f>
        <v>260.26229508196724</v>
      </c>
    </row>
    <row r="177" spans="4:11" x14ac:dyDescent="0.3">
      <c r="D177" s="15">
        <v>44388</v>
      </c>
      <c r="E177" s="11" t="s">
        <v>25</v>
      </c>
      <c r="F177" s="11" t="s">
        <v>26</v>
      </c>
      <c r="G177" s="11" t="s">
        <v>59</v>
      </c>
      <c r="H177" s="11" t="s">
        <v>58</v>
      </c>
      <c r="I177" s="11">
        <v>27</v>
      </c>
      <c r="J177" s="16">
        <v>500000</v>
      </c>
      <c r="K177" s="16">
        <f>+Tabla2[[#This Row],[Ingresos]]/Tabla2[[#This Row],[Cantidad]]</f>
        <v>18518.518518518518</v>
      </c>
    </row>
    <row r="178" spans="4:11" x14ac:dyDescent="0.3">
      <c r="D178" s="15">
        <v>44385</v>
      </c>
      <c r="E178" s="11" t="s">
        <v>29</v>
      </c>
      <c r="F178" s="11" t="s">
        <v>26</v>
      </c>
      <c r="G178" s="11" t="s">
        <v>60</v>
      </c>
      <c r="H178" s="11" t="s">
        <v>61</v>
      </c>
      <c r="I178" s="11">
        <v>84</v>
      </c>
      <c r="J178" s="16">
        <v>240</v>
      </c>
      <c r="K178" s="16">
        <f>+Tabla2[[#This Row],[Ingresos]]/Tabla2[[#This Row],[Cantidad]]</f>
        <v>2.8571428571428572</v>
      </c>
    </row>
    <row r="179" spans="4:11" x14ac:dyDescent="0.3">
      <c r="D179" s="15">
        <v>44387</v>
      </c>
      <c r="E179" s="11" t="s">
        <v>31</v>
      </c>
      <c r="F179" s="11" t="s">
        <v>32</v>
      </c>
      <c r="G179" s="11" t="s">
        <v>62</v>
      </c>
      <c r="H179" s="11" t="s">
        <v>61</v>
      </c>
      <c r="I179" s="11">
        <v>91</v>
      </c>
      <c r="J179" s="16">
        <v>690</v>
      </c>
      <c r="K179" s="16">
        <f>+Tabla2[[#This Row],[Ingresos]]/Tabla2[[#This Row],[Cantidad]]</f>
        <v>7.5824175824175821</v>
      </c>
    </row>
    <row r="180" spans="4:11" x14ac:dyDescent="0.3">
      <c r="D180" s="15">
        <v>44387</v>
      </c>
      <c r="E180" s="11" t="s">
        <v>34</v>
      </c>
      <c r="F180" s="11" t="s">
        <v>32</v>
      </c>
      <c r="G180" s="11" t="s">
        <v>63</v>
      </c>
      <c r="H180" s="11" t="s">
        <v>64</v>
      </c>
      <c r="I180" s="11">
        <v>36</v>
      </c>
      <c r="J180" s="16">
        <v>1900</v>
      </c>
      <c r="K180" s="16">
        <f>+Tabla2[[#This Row],[Ingresos]]/Tabla2[[#This Row],[Cantidad]]</f>
        <v>52.777777777777779</v>
      </c>
    </row>
    <row r="181" spans="4:11" x14ac:dyDescent="0.3">
      <c r="D181" s="15">
        <v>44404</v>
      </c>
      <c r="E181" s="11" t="s">
        <v>25</v>
      </c>
      <c r="F181" s="11" t="s">
        <v>32</v>
      </c>
      <c r="G181" s="11" t="s">
        <v>65</v>
      </c>
      <c r="H181" s="11" t="s">
        <v>66</v>
      </c>
      <c r="I181" s="11">
        <v>34</v>
      </c>
      <c r="J181" s="16">
        <v>1100</v>
      </c>
      <c r="K181" s="16">
        <f>+Tabla2[[#This Row],[Ingresos]]/Tabla2[[#This Row],[Cantidad]]</f>
        <v>32.352941176470587</v>
      </c>
    </row>
    <row r="182" spans="4:11" x14ac:dyDescent="0.3">
      <c r="D182" s="15">
        <v>44405</v>
      </c>
      <c r="E182" s="11" t="s">
        <v>29</v>
      </c>
      <c r="F182" s="11" t="s">
        <v>32</v>
      </c>
      <c r="G182" s="11" t="s">
        <v>67</v>
      </c>
      <c r="H182" s="11" t="s">
        <v>64</v>
      </c>
      <c r="I182" s="11">
        <v>81</v>
      </c>
      <c r="J182" s="16">
        <v>220000</v>
      </c>
      <c r="K182" s="16">
        <f>+Tabla2[[#This Row],[Ingresos]]/Tabla2[[#This Row],[Cantidad]]</f>
        <v>2716.0493827160494</v>
      </c>
    </row>
    <row r="183" spans="4:11" x14ac:dyDescent="0.3">
      <c r="D183" s="15">
        <v>44405</v>
      </c>
      <c r="E183" s="11" t="s">
        <v>31</v>
      </c>
      <c r="F183" s="11" t="s">
        <v>32</v>
      </c>
      <c r="G183" s="11" t="s">
        <v>27</v>
      </c>
      <c r="H183" s="11" t="s">
        <v>28</v>
      </c>
      <c r="I183" s="11">
        <v>5</v>
      </c>
      <c r="J183" s="16">
        <v>122985</v>
      </c>
      <c r="K183" s="16">
        <f>+Tabla2[[#This Row],[Ingresos]]/Tabla2[[#This Row],[Cantidad]]</f>
        <v>24597</v>
      </c>
    </row>
    <row r="184" spans="4:11" x14ac:dyDescent="0.3">
      <c r="D184" s="15">
        <v>44405</v>
      </c>
      <c r="E184" s="11" t="s">
        <v>34</v>
      </c>
      <c r="F184" s="11" t="s">
        <v>32</v>
      </c>
      <c r="G184" s="11" t="s">
        <v>30</v>
      </c>
      <c r="H184" s="11" t="s">
        <v>28</v>
      </c>
      <c r="I184" s="11">
        <v>12</v>
      </c>
      <c r="J184" s="16">
        <v>99000</v>
      </c>
      <c r="K184" s="16">
        <f>+Tabla2[[#This Row],[Ingresos]]/Tabla2[[#This Row],[Cantidad]]</f>
        <v>8250</v>
      </c>
    </row>
    <row r="185" spans="4:11" x14ac:dyDescent="0.3">
      <c r="D185" s="15">
        <v>44408</v>
      </c>
      <c r="E185" s="11" t="s">
        <v>25</v>
      </c>
      <c r="F185" s="11" t="s">
        <v>26</v>
      </c>
      <c r="G185" s="11" t="s">
        <v>33</v>
      </c>
      <c r="H185" s="11" t="s">
        <v>28</v>
      </c>
      <c r="I185" s="11">
        <v>23</v>
      </c>
      <c r="J185" s="16">
        <v>1287.9999999999998</v>
      </c>
      <c r="K185" s="16">
        <f>+Tabla2[[#This Row],[Ingresos]]/Tabla2[[#This Row],[Cantidad]]</f>
        <v>55.999999999999993</v>
      </c>
    </row>
    <row r="186" spans="4:11" x14ac:dyDescent="0.3">
      <c r="D186" s="15">
        <v>44385</v>
      </c>
      <c r="E186" s="11" t="s">
        <v>29</v>
      </c>
      <c r="F186" s="11" t="s">
        <v>42</v>
      </c>
      <c r="G186" s="11" t="s">
        <v>35</v>
      </c>
      <c r="H186" s="11" t="s">
        <v>28</v>
      </c>
      <c r="I186" s="11">
        <v>76</v>
      </c>
      <c r="J186" s="16">
        <v>14280</v>
      </c>
      <c r="K186" s="16">
        <f>+Tabla2[[#This Row],[Ingresos]]/Tabla2[[#This Row],[Cantidad]]</f>
        <v>187.89473684210526</v>
      </c>
    </row>
    <row r="187" spans="4:11" x14ac:dyDescent="0.3">
      <c r="D187" s="15">
        <v>44383</v>
      </c>
      <c r="E187" s="11" t="s">
        <v>31</v>
      </c>
      <c r="F187" s="11" t="s">
        <v>26</v>
      </c>
      <c r="G187" s="11" t="s">
        <v>36</v>
      </c>
      <c r="H187" s="11" t="s">
        <v>28</v>
      </c>
      <c r="I187" s="11">
        <v>55</v>
      </c>
      <c r="J187" s="16">
        <v>3647.7</v>
      </c>
      <c r="K187" s="16">
        <f>+Tabla2[[#This Row],[Ingresos]]/Tabla2[[#This Row],[Cantidad]]</f>
        <v>66.321818181818173</v>
      </c>
    </row>
    <row r="188" spans="4:11" x14ac:dyDescent="0.3">
      <c r="D188" s="15">
        <v>44383</v>
      </c>
      <c r="E188" s="11" t="s">
        <v>34</v>
      </c>
      <c r="F188" s="11" t="s">
        <v>26</v>
      </c>
      <c r="G188" s="11" t="s">
        <v>37</v>
      </c>
      <c r="H188" s="11" t="s">
        <v>38</v>
      </c>
      <c r="I188" s="11">
        <v>11</v>
      </c>
      <c r="J188" s="16">
        <v>54320</v>
      </c>
      <c r="K188" s="16">
        <f>+Tabla2[[#This Row],[Ingresos]]/Tabla2[[#This Row],[Cantidad]]</f>
        <v>4938.181818181818</v>
      </c>
    </row>
    <row r="189" spans="4:11" x14ac:dyDescent="0.3">
      <c r="D189" s="15">
        <v>44387</v>
      </c>
      <c r="E189" s="11" t="s">
        <v>25</v>
      </c>
      <c r="F189" s="11" t="s">
        <v>26</v>
      </c>
      <c r="G189" s="11" t="s">
        <v>39</v>
      </c>
      <c r="H189" s="11" t="s">
        <v>38</v>
      </c>
      <c r="I189" s="11">
        <v>27</v>
      </c>
      <c r="J189" s="16">
        <v>27048</v>
      </c>
      <c r="K189" s="16">
        <f>+Tabla2[[#This Row],[Ingresos]]/Tabla2[[#This Row],[Cantidad]]</f>
        <v>1001.7777777777778</v>
      </c>
    </row>
    <row r="190" spans="4:11" x14ac:dyDescent="0.3">
      <c r="D190" s="15">
        <v>44382</v>
      </c>
      <c r="E190" s="11" t="s">
        <v>29</v>
      </c>
      <c r="F190" s="11" t="s">
        <v>42</v>
      </c>
      <c r="G190" s="11" t="s">
        <v>40</v>
      </c>
      <c r="H190" s="11" t="s">
        <v>38</v>
      </c>
      <c r="I190" s="11">
        <v>99</v>
      </c>
      <c r="J190" s="16">
        <v>4284</v>
      </c>
      <c r="K190" s="16">
        <f>+Tabla2[[#This Row],[Ingresos]]/Tabla2[[#This Row],[Cantidad]]</f>
        <v>43.272727272727273</v>
      </c>
    </row>
    <row r="191" spans="4:11" x14ac:dyDescent="0.3">
      <c r="D191" s="15">
        <v>44382</v>
      </c>
      <c r="E191" s="11" t="s">
        <v>31</v>
      </c>
      <c r="F191" s="11" t="s">
        <v>32</v>
      </c>
      <c r="G191" s="11" t="s">
        <v>41</v>
      </c>
      <c r="H191" s="11" t="s">
        <v>38</v>
      </c>
      <c r="I191" s="11">
        <v>10</v>
      </c>
      <c r="J191" s="16">
        <v>3767.4</v>
      </c>
      <c r="K191" s="16">
        <f>+Tabla2[[#This Row],[Ingresos]]/Tabla2[[#This Row],[Cantidad]]</f>
        <v>376.74</v>
      </c>
    </row>
    <row r="192" spans="4:11" x14ac:dyDescent="0.3">
      <c r="D192" s="15">
        <v>44389</v>
      </c>
      <c r="E192" s="11" t="s">
        <v>34</v>
      </c>
      <c r="F192" s="11" t="s">
        <v>26</v>
      </c>
      <c r="G192" s="11" t="s">
        <v>43</v>
      </c>
      <c r="H192" s="11" t="s">
        <v>38</v>
      </c>
      <c r="I192" s="11">
        <v>80</v>
      </c>
      <c r="J192" s="16">
        <v>18032</v>
      </c>
      <c r="K192" s="16">
        <f>+Tabla2[[#This Row],[Ingresos]]/Tabla2[[#This Row],[Cantidad]]</f>
        <v>225.4</v>
      </c>
    </row>
    <row r="193" spans="4:11" x14ac:dyDescent="0.3">
      <c r="D193" s="15"/>
      <c r="E193" s="11" t="s">
        <v>25</v>
      </c>
      <c r="F193" s="11" t="s">
        <v>26</v>
      </c>
      <c r="G193" s="11" t="s">
        <v>44</v>
      </c>
      <c r="H193" s="11" t="s">
        <v>45</v>
      </c>
      <c r="I193" s="11">
        <v>27</v>
      </c>
      <c r="J193" s="16">
        <v>9800</v>
      </c>
      <c r="K193" s="16">
        <f>+Tabla2[[#This Row],[Ingresos]]/Tabla2[[#This Row],[Cantidad]]</f>
        <v>362.96296296296299</v>
      </c>
    </row>
    <row r="194" spans="4:11" x14ac:dyDescent="0.3">
      <c r="D194" s="15"/>
      <c r="E194" s="11" t="s">
        <v>29</v>
      </c>
      <c r="F194" s="11" t="s">
        <v>32</v>
      </c>
      <c r="G194" s="11" t="s">
        <v>46</v>
      </c>
      <c r="H194" s="11" t="s">
        <v>45</v>
      </c>
      <c r="I194" s="11">
        <v>97</v>
      </c>
      <c r="J194" s="16">
        <v>17556</v>
      </c>
      <c r="K194" s="16">
        <f>+Tabla2[[#This Row],[Ingresos]]/Tabla2[[#This Row],[Cantidad]]</f>
        <v>180.98969072164948</v>
      </c>
    </row>
    <row r="195" spans="4:11" x14ac:dyDescent="0.3">
      <c r="D195" s="15"/>
      <c r="E195" s="11" t="s">
        <v>31</v>
      </c>
      <c r="F195" s="11" t="s">
        <v>32</v>
      </c>
      <c r="G195" s="11" t="s">
        <v>47</v>
      </c>
      <c r="H195" s="11" t="s">
        <v>45</v>
      </c>
      <c r="I195" s="11">
        <v>42</v>
      </c>
      <c r="J195" s="16">
        <v>2962.3999999999996</v>
      </c>
      <c r="K195" s="16">
        <f>+Tabla2[[#This Row],[Ingresos]]/Tabla2[[#This Row],[Cantidad]]</f>
        <v>70.533333333333331</v>
      </c>
    </row>
    <row r="196" spans="4:11" x14ac:dyDescent="0.3">
      <c r="D196" s="15">
        <v>44407</v>
      </c>
      <c r="E196" s="11" t="s">
        <v>34</v>
      </c>
      <c r="F196" s="11" t="s">
        <v>32</v>
      </c>
      <c r="G196" s="11" t="s">
        <v>48</v>
      </c>
      <c r="H196" s="11" t="s">
        <v>49</v>
      </c>
      <c r="I196" s="11">
        <v>24</v>
      </c>
      <c r="J196" s="16">
        <v>4214</v>
      </c>
      <c r="K196" s="16">
        <f>+Tabla2[[#This Row],[Ingresos]]/Tabla2[[#This Row],[Cantidad]]</f>
        <v>175.58333333333334</v>
      </c>
    </row>
    <row r="197" spans="4:11" x14ac:dyDescent="0.3">
      <c r="D197" s="15">
        <v>44388</v>
      </c>
      <c r="E197" s="11" t="s">
        <v>25</v>
      </c>
      <c r="F197" s="11" t="s">
        <v>32</v>
      </c>
      <c r="G197" s="11" t="s">
        <v>48</v>
      </c>
      <c r="H197" s="11" t="s">
        <v>49</v>
      </c>
      <c r="I197" s="11">
        <v>90</v>
      </c>
      <c r="J197" s="16">
        <v>1967.42</v>
      </c>
      <c r="K197" s="16">
        <f>+Tabla2[[#This Row],[Ingresos]]/Tabla2[[#This Row],[Cantidad]]</f>
        <v>21.860222222222223</v>
      </c>
    </row>
    <row r="198" spans="4:11" x14ac:dyDescent="0.3">
      <c r="D198" s="15">
        <v>44385</v>
      </c>
      <c r="E198" s="11" t="s">
        <v>29</v>
      </c>
      <c r="F198" s="11" t="s">
        <v>32</v>
      </c>
      <c r="G198" s="11" t="s">
        <v>48</v>
      </c>
      <c r="H198" s="11" t="s">
        <v>49</v>
      </c>
      <c r="I198" s="11">
        <v>28</v>
      </c>
      <c r="J198" s="16">
        <v>24444</v>
      </c>
      <c r="K198" s="16">
        <f>+Tabla2[[#This Row],[Ingresos]]/Tabla2[[#This Row],[Cantidad]]</f>
        <v>873</v>
      </c>
    </row>
    <row r="199" spans="4:11" x14ac:dyDescent="0.3">
      <c r="D199" s="15">
        <v>44438</v>
      </c>
      <c r="E199" s="11" t="s">
        <v>31</v>
      </c>
      <c r="F199" s="11" t="s">
        <v>32</v>
      </c>
      <c r="G199" s="11" t="s">
        <v>50</v>
      </c>
      <c r="H199" s="11" t="s">
        <v>49</v>
      </c>
      <c r="I199" s="11">
        <v>28</v>
      </c>
      <c r="J199" s="16">
        <v>61824</v>
      </c>
      <c r="K199" s="16">
        <f>+Tabla2[[#This Row],[Ingresos]]/Tabla2[[#This Row],[Cantidad]]</f>
        <v>2208</v>
      </c>
    </row>
    <row r="200" spans="4:11" x14ac:dyDescent="0.3">
      <c r="D200" s="15">
        <v>44418</v>
      </c>
      <c r="E200" s="11" t="s">
        <v>34</v>
      </c>
      <c r="F200" s="11" t="s">
        <v>26</v>
      </c>
      <c r="G200" s="11" t="s">
        <v>51</v>
      </c>
      <c r="H200" s="11" t="s">
        <v>49</v>
      </c>
      <c r="I200" s="11">
        <v>57</v>
      </c>
      <c r="J200" s="16">
        <v>1297.6600000000001</v>
      </c>
      <c r="K200" s="16">
        <f>+Tabla2[[#This Row],[Ingresos]]/Tabla2[[#This Row],[Cantidad]]</f>
        <v>22.765964912280705</v>
      </c>
    </row>
    <row r="201" spans="4:11" x14ac:dyDescent="0.3">
      <c r="D201" s="15">
        <v>44420</v>
      </c>
      <c r="E201" s="11" t="s">
        <v>25</v>
      </c>
      <c r="F201" s="11" t="s">
        <v>26</v>
      </c>
      <c r="G201" s="11" t="s">
        <v>52</v>
      </c>
      <c r="H201" s="11" t="s">
        <v>49</v>
      </c>
      <c r="I201" s="11">
        <v>23</v>
      </c>
      <c r="J201" s="16">
        <v>7025.2</v>
      </c>
      <c r="K201" s="16">
        <f>+Tabla2[[#This Row],[Ingresos]]/Tabla2[[#This Row],[Cantidad]]</f>
        <v>305.44347826086954</v>
      </c>
    </row>
    <row r="202" spans="4:11" x14ac:dyDescent="0.3">
      <c r="D202" s="15"/>
      <c r="E202" s="11" t="s">
        <v>29</v>
      </c>
      <c r="F202" s="11" t="s">
        <v>26</v>
      </c>
      <c r="G202" s="11" t="s">
        <v>53</v>
      </c>
      <c r="H202" s="11" t="s">
        <v>54</v>
      </c>
      <c r="I202" s="11">
        <v>86</v>
      </c>
      <c r="J202" s="16">
        <v>23441.599999999999</v>
      </c>
      <c r="K202" s="16">
        <f>+Tabla2[[#This Row],[Ingresos]]/Tabla2[[#This Row],[Cantidad]]</f>
        <v>272.57674418604648</v>
      </c>
    </row>
    <row r="203" spans="4:11" x14ac:dyDescent="0.3">
      <c r="D203" s="15">
        <v>44420</v>
      </c>
      <c r="E203" s="11" t="s">
        <v>31</v>
      </c>
      <c r="F203" s="11" t="s">
        <v>32</v>
      </c>
      <c r="G203" s="11" t="s">
        <v>55</v>
      </c>
      <c r="H203" s="11" t="s">
        <v>54</v>
      </c>
      <c r="I203" s="11">
        <v>47</v>
      </c>
      <c r="J203" s="16">
        <v>3822</v>
      </c>
      <c r="K203" s="16">
        <f>+Tabla2[[#This Row],[Ingresos]]/Tabla2[[#This Row],[Cantidad]]</f>
        <v>81.319148936170208</v>
      </c>
    </row>
    <row r="204" spans="4:11" x14ac:dyDescent="0.3">
      <c r="D204" s="15">
        <v>44420</v>
      </c>
      <c r="E204" s="11" t="s">
        <v>34</v>
      </c>
      <c r="F204" s="11" t="s">
        <v>32</v>
      </c>
      <c r="G204" s="11" t="s">
        <v>56</v>
      </c>
      <c r="H204" s="11" t="s">
        <v>54</v>
      </c>
      <c r="I204" s="11">
        <v>97</v>
      </c>
      <c r="J204" s="16">
        <v>21436.799999999996</v>
      </c>
      <c r="K204" s="16">
        <f>+Tabla2[[#This Row],[Ingresos]]/Tabla2[[#This Row],[Cantidad]]</f>
        <v>220.99793814432985</v>
      </c>
    </row>
    <row r="205" spans="4:11" x14ac:dyDescent="0.3">
      <c r="D205" s="15">
        <v>44420</v>
      </c>
      <c r="E205" s="11" t="s">
        <v>25</v>
      </c>
      <c r="F205" s="11" t="s">
        <v>32</v>
      </c>
      <c r="G205" s="11" t="s">
        <v>57</v>
      </c>
      <c r="H205" s="11" t="s">
        <v>58</v>
      </c>
      <c r="I205" s="11">
        <v>96</v>
      </c>
      <c r="J205" s="16">
        <v>19012</v>
      </c>
      <c r="K205" s="16">
        <f>+Tabla2[[#This Row],[Ingresos]]/Tabla2[[#This Row],[Cantidad]]</f>
        <v>198.04166666666666</v>
      </c>
    </row>
    <row r="206" spans="4:11" x14ac:dyDescent="0.3">
      <c r="D206" s="15"/>
      <c r="E206" s="11" t="s">
        <v>29</v>
      </c>
      <c r="F206" s="11" t="s">
        <v>32</v>
      </c>
      <c r="G206" s="11" t="s">
        <v>59</v>
      </c>
      <c r="H206" s="11" t="s">
        <v>58</v>
      </c>
      <c r="I206" s="11">
        <v>31</v>
      </c>
      <c r="J206" s="16">
        <v>900000</v>
      </c>
      <c r="K206" s="16">
        <f>+Tabla2[[#This Row],[Ingresos]]/Tabla2[[#This Row],[Cantidad]]</f>
        <v>29032.258064516129</v>
      </c>
    </row>
    <row r="207" spans="4:11" x14ac:dyDescent="0.3">
      <c r="D207" s="15"/>
      <c r="E207" s="11" t="s">
        <v>31</v>
      </c>
      <c r="F207" s="11" t="s">
        <v>32</v>
      </c>
      <c r="G207" s="11" t="s">
        <v>60</v>
      </c>
      <c r="H207" s="11" t="s">
        <v>61</v>
      </c>
      <c r="I207" s="11">
        <v>52</v>
      </c>
      <c r="J207" s="16">
        <v>1320</v>
      </c>
      <c r="K207" s="16">
        <f>+Tabla2[[#This Row],[Ingresos]]/Tabla2[[#This Row],[Cantidad]]</f>
        <v>25.384615384615383</v>
      </c>
    </row>
    <row r="208" spans="4:11" x14ac:dyDescent="0.3">
      <c r="D208" s="15"/>
      <c r="E208" s="11" t="s">
        <v>34</v>
      </c>
      <c r="F208" s="11" t="s">
        <v>32</v>
      </c>
      <c r="G208" s="11" t="s">
        <v>62</v>
      </c>
      <c r="H208" s="11" t="s">
        <v>61</v>
      </c>
      <c r="I208" s="11">
        <v>91</v>
      </c>
      <c r="J208" s="16">
        <v>960</v>
      </c>
      <c r="K208" s="16">
        <f>+Tabla2[[#This Row],[Ingresos]]/Tabla2[[#This Row],[Cantidad]]</f>
        <v>10.549450549450549</v>
      </c>
    </row>
    <row r="209" spans="4:11" x14ac:dyDescent="0.3">
      <c r="D209" s="15"/>
      <c r="E209" s="11" t="s">
        <v>25</v>
      </c>
      <c r="F209" s="11" t="s">
        <v>26</v>
      </c>
      <c r="G209" s="11" t="s">
        <v>63</v>
      </c>
      <c r="H209" s="11" t="s">
        <v>64</v>
      </c>
      <c r="I209" s="11">
        <v>14</v>
      </c>
      <c r="J209" s="16">
        <v>1300</v>
      </c>
      <c r="K209" s="16">
        <f>+Tabla2[[#This Row],[Ingresos]]/Tabla2[[#This Row],[Cantidad]]</f>
        <v>92.857142857142861</v>
      </c>
    </row>
    <row r="210" spans="4:11" x14ac:dyDescent="0.3">
      <c r="D210" s="15"/>
      <c r="E210" s="11" t="s">
        <v>29</v>
      </c>
      <c r="F210" s="11" t="s">
        <v>42</v>
      </c>
      <c r="G210" s="11" t="s">
        <v>65</v>
      </c>
      <c r="H210" s="11" t="s">
        <v>66</v>
      </c>
      <c r="I210" s="11">
        <v>44</v>
      </c>
      <c r="J210" s="16">
        <v>1560</v>
      </c>
      <c r="K210" s="16">
        <f>+Tabla2[[#This Row],[Ingresos]]/Tabla2[[#This Row],[Cantidad]]</f>
        <v>35.454545454545453</v>
      </c>
    </row>
    <row r="211" spans="4:11" x14ac:dyDescent="0.3">
      <c r="D211" s="15">
        <v>44438</v>
      </c>
      <c r="E211" s="11" t="s">
        <v>31</v>
      </c>
      <c r="F211" s="11" t="s">
        <v>26</v>
      </c>
      <c r="G211" s="11" t="s">
        <v>67</v>
      </c>
      <c r="H211" s="11" t="s">
        <v>64</v>
      </c>
      <c r="I211" s="11">
        <v>97</v>
      </c>
      <c r="J211" s="16">
        <v>300000</v>
      </c>
      <c r="K211" s="16">
        <f>+Tabla2[[#This Row],[Ingresos]]/Tabla2[[#This Row],[Cantidad]]</f>
        <v>3092.783505154639</v>
      </c>
    </row>
    <row r="212" spans="4:11" x14ac:dyDescent="0.3">
      <c r="D212" s="15">
        <v>44438</v>
      </c>
      <c r="E212" s="11" t="s">
        <v>34</v>
      </c>
      <c r="F212" s="11" t="s">
        <v>26</v>
      </c>
      <c r="G212" s="11" t="s">
        <v>27</v>
      </c>
      <c r="H212" s="11" t="s">
        <v>28</v>
      </c>
      <c r="I212" s="11">
        <v>9</v>
      </c>
      <c r="J212" s="16">
        <v>250525</v>
      </c>
      <c r="K212" s="16">
        <f>+Tabla2[[#This Row],[Ingresos]]/Tabla2[[#This Row],[Cantidad]]</f>
        <v>27836.111111111109</v>
      </c>
    </row>
    <row r="213" spans="4:11" x14ac:dyDescent="0.3">
      <c r="D213" s="15">
        <v>44419</v>
      </c>
      <c r="E213" s="11" t="s">
        <v>25</v>
      </c>
      <c r="F213" s="11" t="s">
        <v>26</v>
      </c>
      <c r="G213" s="11" t="s">
        <v>30</v>
      </c>
      <c r="H213" s="11" t="s">
        <v>28</v>
      </c>
      <c r="I213" s="11">
        <v>66</v>
      </c>
      <c r="J213" s="16">
        <v>60000</v>
      </c>
      <c r="K213" s="16">
        <f>+Tabla2[[#This Row],[Ingresos]]/Tabla2[[#This Row],[Cantidad]]</f>
        <v>909.09090909090912</v>
      </c>
    </row>
    <row r="214" spans="4:11" x14ac:dyDescent="0.3">
      <c r="D214" s="15">
        <v>44419</v>
      </c>
      <c r="E214" s="11" t="s">
        <v>29</v>
      </c>
      <c r="F214" s="11" t="s">
        <v>42</v>
      </c>
      <c r="G214" s="11" t="s">
        <v>33</v>
      </c>
      <c r="H214" s="11" t="s">
        <v>28</v>
      </c>
      <c r="I214" s="11">
        <v>32</v>
      </c>
      <c r="J214" s="16">
        <v>2447.1999999999998</v>
      </c>
      <c r="K214" s="16">
        <f>+Tabla2[[#This Row],[Ingresos]]/Tabla2[[#This Row],[Cantidad]]</f>
        <v>76.474999999999994</v>
      </c>
    </row>
    <row r="215" spans="4:11" x14ac:dyDescent="0.3">
      <c r="D215" s="15">
        <v>44416</v>
      </c>
      <c r="E215" s="11" t="s">
        <v>31</v>
      </c>
      <c r="F215" s="11" t="s">
        <v>32</v>
      </c>
      <c r="G215" s="11" t="s">
        <v>35</v>
      </c>
      <c r="H215" s="11" t="s">
        <v>28</v>
      </c>
      <c r="I215" s="11">
        <v>52</v>
      </c>
      <c r="J215" s="16">
        <v>11781</v>
      </c>
      <c r="K215" s="16">
        <f>+Tabla2[[#This Row],[Ingresos]]/Tabla2[[#This Row],[Cantidad]]</f>
        <v>226.55769230769232</v>
      </c>
    </row>
    <row r="216" spans="4:11" x14ac:dyDescent="0.3">
      <c r="D216" s="15">
        <v>44418</v>
      </c>
      <c r="E216" s="11" t="s">
        <v>34</v>
      </c>
      <c r="F216" s="11" t="s">
        <v>26</v>
      </c>
      <c r="G216" s="11" t="s">
        <v>36</v>
      </c>
      <c r="H216" s="11" t="s">
        <v>28</v>
      </c>
      <c r="I216" s="11">
        <v>78</v>
      </c>
      <c r="J216" s="16">
        <v>5674.2</v>
      </c>
      <c r="K216" s="16">
        <f>+Tabla2[[#This Row],[Ingresos]]/Tabla2[[#This Row],[Cantidad]]</f>
        <v>72.746153846153845</v>
      </c>
    </row>
    <row r="217" spans="4:11" x14ac:dyDescent="0.3">
      <c r="D217" s="15">
        <v>44418</v>
      </c>
      <c r="E217" s="11" t="s">
        <v>25</v>
      </c>
      <c r="F217" s="11" t="s">
        <v>26</v>
      </c>
      <c r="G217" s="11" t="s">
        <v>37</v>
      </c>
      <c r="H217" s="11" t="s">
        <v>38</v>
      </c>
      <c r="I217" s="11">
        <v>15</v>
      </c>
      <c r="J217" s="16">
        <v>40320</v>
      </c>
      <c r="K217" s="16">
        <f>+Tabla2[[#This Row],[Ingresos]]/Tabla2[[#This Row],[Cantidad]]</f>
        <v>2688</v>
      </c>
    </row>
    <row r="218" spans="4:11" x14ac:dyDescent="0.3">
      <c r="D218" s="15">
        <v>44435</v>
      </c>
      <c r="E218" s="11" t="s">
        <v>29</v>
      </c>
      <c r="F218" s="11" t="s">
        <v>32</v>
      </c>
      <c r="G218" s="11" t="s">
        <v>39</v>
      </c>
      <c r="H218" s="11" t="s">
        <v>38</v>
      </c>
      <c r="I218" s="11">
        <v>55</v>
      </c>
      <c r="J218" s="16">
        <v>20608</v>
      </c>
      <c r="K218" s="16">
        <f>+Tabla2[[#This Row],[Ingresos]]/Tabla2[[#This Row],[Cantidad]]</f>
        <v>374.69090909090909</v>
      </c>
    </row>
    <row r="219" spans="4:11" x14ac:dyDescent="0.3">
      <c r="D219" s="15">
        <v>44436</v>
      </c>
      <c r="E219" s="11" t="s">
        <v>31</v>
      </c>
      <c r="F219" s="11" t="s">
        <v>32</v>
      </c>
      <c r="G219" s="11" t="s">
        <v>40</v>
      </c>
      <c r="H219" s="11" t="s">
        <v>38</v>
      </c>
      <c r="I219" s="11">
        <v>60</v>
      </c>
      <c r="J219" s="16">
        <v>13566</v>
      </c>
      <c r="K219" s="16">
        <f>+Tabla2[[#This Row],[Ingresos]]/Tabla2[[#This Row],[Cantidad]]</f>
        <v>226.1</v>
      </c>
    </row>
    <row r="220" spans="4:11" x14ac:dyDescent="0.3">
      <c r="D220" s="15">
        <v>44436</v>
      </c>
      <c r="E220" s="11" t="s">
        <v>34</v>
      </c>
      <c r="F220" s="11" t="s">
        <v>32</v>
      </c>
      <c r="G220" s="11" t="s">
        <v>41</v>
      </c>
      <c r="H220" s="11" t="s">
        <v>38</v>
      </c>
      <c r="I220" s="11">
        <v>19</v>
      </c>
      <c r="J220" s="16">
        <v>3474.38</v>
      </c>
      <c r="K220" s="16">
        <f>+Tabla2[[#This Row],[Ingresos]]/Tabla2[[#This Row],[Cantidad]]</f>
        <v>182.8621052631579</v>
      </c>
    </row>
    <row r="221" spans="4:11" x14ac:dyDescent="0.3">
      <c r="D221" s="15">
        <v>44436</v>
      </c>
      <c r="E221" s="11" t="s">
        <v>25</v>
      </c>
      <c r="F221" s="11" t="s">
        <v>32</v>
      </c>
      <c r="G221" s="11" t="s">
        <v>43</v>
      </c>
      <c r="H221" s="11" t="s">
        <v>38</v>
      </c>
      <c r="I221" s="11">
        <v>66</v>
      </c>
      <c r="J221" s="16">
        <v>58604</v>
      </c>
      <c r="K221" s="16">
        <f>+Tabla2[[#This Row],[Ingresos]]/Tabla2[[#This Row],[Cantidad]]</f>
        <v>887.93939393939399</v>
      </c>
    </row>
    <row r="222" spans="4:11" x14ac:dyDescent="0.3">
      <c r="D222" s="15">
        <v>44439</v>
      </c>
      <c r="E222" s="11" t="s">
        <v>29</v>
      </c>
      <c r="F222" s="11" t="s">
        <v>32</v>
      </c>
      <c r="G222" s="11" t="s">
        <v>44</v>
      </c>
      <c r="H222" s="11" t="s">
        <v>45</v>
      </c>
      <c r="I222" s="11">
        <v>42</v>
      </c>
      <c r="J222" s="16">
        <v>22400</v>
      </c>
      <c r="K222" s="16">
        <f>+Tabla2[[#This Row],[Ingresos]]/Tabla2[[#This Row],[Cantidad]]</f>
        <v>533.33333333333337</v>
      </c>
    </row>
    <row r="223" spans="4:11" x14ac:dyDescent="0.3">
      <c r="D223" s="15">
        <v>44416</v>
      </c>
      <c r="E223" s="11" t="s">
        <v>31</v>
      </c>
      <c r="F223" s="11" t="s">
        <v>32</v>
      </c>
      <c r="G223" s="11" t="s">
        <v>46</v>
      </c>
      <c r="H223" s="11" t="s">
        <v>45</v>
      </c>
      <c r="I223" s="11">
        <v>72</v>
      </c>
      <c r="J223" s="16">
        <v>17864</v>
      </c>
      <c r="K223" s="16">
        <f>+Tabla2[[#This Row],[Ingresos]]/Tabla2[[#This Row],[Cantidad]]</f>
        <v>248.11111111111111</v>
      </c>
    </row>
    <row r="224" spans="4:11" x14ac:dyDescent="0.3">
      <c r="D224" s="15">
        <v>44414</v>
      </c>
      <c r="E224" s="11" t="s">
        <v>34</v>
      </c>
      <c r="F224" s="11" t="s">
        <v>26</v>
      </c>
      <c r="G224" s="11" t="s">
        <v>47</v>
      </c>
      <c r="H224" s="11" t="s">
        <v>45</v>
      </c>
      <c r="I224" s="11">
        <v>32</v>
      </c>
      <c r="J224" s="16">
        <v>12493.599999999999</v>
      </c>
      <c r="K224" s="16">
        <f>+Tabla2[[#This Row],[Ingresos]]/Tabla2[[#This Row],[Cantidad]]</f>
        <v>390.42499999999995</v>
      </c>
    </row>
    <row r="225" spans="4:11" x14ac:dyDescent="0.3">
      <c r="D225" s="15">
        <v>44414</v>
      </c>
      <c r="E225" s="11" t="s">
        <v>25</v>
      </c>
      <c r="F225" s="11" t="s">
        <v>26</v>
      </c>
      <c r="G225" s="11" t="s">
        <v>48</v>
      </c>
      <c r="H225" s="11" t="s">
        <v>49</v>
      </c>
      <c r="I225" s="11">
        <v>76</v>
      </c>
      <c r="J225" s="16">
        <v>2940</v>
      </c>
      <c r="K225" s="16">
        <f>+Tabla2[[#This Row],[Ingresos]]/Tabla2[[#This Row],[Cantidad]]</f>
        <v>38.684210526315788</v>
      </c>
    </row>
    <row r="226" spans="4:11" x14ac:dyDescent="0.3">
      <c r="D226" s="15">
        <v>44451</v>
      </c>
      <c r="E226" s="11" t="s">
        <v>29</v>
      </c>
      <c r="F226" s="11" t="s">
        <v>26</v>
      </c>
      <c r="G226" s="11" t="s">
        <v>48</v>
      </c>
      <c r="H226" s="11" t="s">
        <v>49</v>
      </c>
      <c r="I226" s="11">
        <v>83</v>
      </c>
      <c r="J226" s="16">
        <v>2846.48</v>
      </c>
      <c r="K226" s="16">
        <f>+Tabla2[[#This Row],[Ingresos]]/Tabla2[[#This Row],[Cantidad]]</f>
        <v>34.294939759036147</v>
      </c>
    </row>
    <row r="227" spans="4:11" x14ac:dyDescent="0.3">
      <c r="D227" s="15"/>
      <c r="E227" s="11" t="s">
        <v>31</v>
      </c>
      <c r="F227" s="11" t="s">
        <v>32</v>
      </c>
      <c r="G227" s="11" t="s">
        <v>48</v>
      </c>
      <c r="H227" s="11" t="s">
        <v>49</v>
      </c>
      <c r="I227" s="11">
        <v>91</v>
      </c>
      <c r="J227" s="16">
        <v>8064</v>
      </c>
      <c r="K227" s="16">
        <f>+Tabla2[[#This Row],[Ingresos]]/Tabla2[[#This Row],[Cantidad]]</f>
        <v>88.615384615384613</v>
      </c>
    </row>
    <row r="228" spans="4:11" x14ac:dyDescent="0.3">
      <c r="D228" s="15"/>
      <c r="E228" s="11" t="s">
        <v>34</v>
      </c>
      <c r="F228" s="11" t="s">
        <v>32</v>
      </c>
      <c r="G228" s="11" t="s">
        <v>50</v>
      </c>
      <c r="H228" s="11" t="s">
        <v>49</v>
      </c>
      <c r="I228" s="11">
        <v>64</v>
      </c>
      <c r="J228" s="16">
        <v>30912</v>
      </c>
      <c r="K228" s="16">
        <f>+Tabla2[[#This Row],[Ingresos]]/Tabla2[[#This Row],[Cantidad]]</f>
        <v>483</v>
      </c>
    </row>
    <row r="229" spans="4:11" x14ac:dyDescent="0.3">
      <c r="D229" s="15"/>
      <c r="E229" s="11" t="s">
        <v>25</v>
      </c>
      <c r="F229" s="11" t="s">
        <v>32</v>
      </c>
      <c r="G229" s="11" t="s">
        <v>51</v>
      </c>
      <c r="H229" s="11" t="s">
        <v>49</v>
      </c>
      <c r="I229" s="11">
        <v>58</v>
      </c>
      <c r="J229" s="16">
        <v>2386.02</v>
      </c>
      <c r="K229" s="16">
        <f>+Tabla2[[#This Row],[Ingresos]]/Tabla2[[#This Row],[Cantidad]]</f>
        <v>41.138275862068966</v>
      </c>
    </row>
    <row r="230" spans="4:11" x14ac:dyDescent="0.3">
      <c r="D230" s="15"/>
      <c r="E230" s="11" t="s">
        <v>29</v>
      </c>
      <c r="F230" s="11" t="s">
        <v>32</v>
      </c>
      <c r="G230" s="11" t="s">
        <v>52</v>
      </c>
      <c r="H230" s="11" t="s">
        <v>49</v>
      </c>
      <c r="I230" s="11">
        <v>97</v>
      </c>
      <c r="J230" s="16">
        <v>9051.6999999999989</v>
      </c>
      <c r="K230" s="16">
        <f>+Tabla2[[#This Row],[Ingresos]]/Tabla2[[#This Row],[Cantidad]]</f>
        <v>93.316494845360808</v>
      </c>
    </row>
    <row r="231" spans="4:11" x14ac:dyDescent="0.3">
      <c r="D231" s="15"/>
      <c r="E231" s="11" t="s">
        <v>31</v>
      </c>
      <c r="F231" s="11" t="s">
        <v>32</v>
      </c>
      <c r="G231" s="11" t="s">
        <v>53</v>
      </c>
      <c r="H231" s="11" t="s">
        <v>54</v>
      </c>
      <c r="I231" s="11">
        <v>60</v>
      </c>
      <c r="J231" s="16">
        <v>12364.8</v>
      </c>
      <c r="K231" s="16">
        <f>+Tabla2[[#This Row],[Ingresos]]/Tabla2[[#This Row],[Cantidad]]</f>
        <v>206.07999999999998</v>
      </c>
    </row>
    <row r="232" spans="4:11" x14ac:dyDescent="0.3">
      <c r="D232" s="15">
        <v>44469</v>
      </c>
      <c r="E232" s="11" t="s">
        <v>34</v>
      </c>
      <c r="F232" s="11" t="s">
        <v>32</v>
      </c>
      <c r="G232" s="11" t="s">
        <v>55</v>
      </c>
      <c r="H232" s="11" t="s">
        <v>54</v>
      </c>
      <c r="I232" s="11">
        <v>68</v>
      </c>
      <c r="J232" s="16">
        <v>21021</v>
      </c>
      <c r="K232" s="16">
        <f>+Tabla2[[#This Row],[Ingresos]]/Tabla2[[#This Row],[Cantidad]]</f>
        <v>309.13235294117646</v>
      </c>
    </row>
    <row r="233" spans="4:11" x14ac:dyDescent="0.3">
      <c r="D233" s="15">
        <v>44469</v>
      </c>
      <c r="E233" s="11" t="s">
        <v>25</v>
      </c>
      <c r="F233" s="11" t="s">
        <v>26</v>
      </c>
      <c r="G233" s="11" t="s">
        <v>56</v>
      </c>
      <c r="H233" s="11" t="s">
        <v>54</v>
      </c>
      <c r="I233" s="11">
        <v>32</v>
      </c>
      <c r="J233" s="16">
        <v>45796.799999999996</v>
      </c>
      <c r="K233" s="16">
        <f>+Tabla2[[#This Row],[Ingresos]]/Tabla2[[#This Row],[Cantidad]]</f>
        <v>1431.1499999999999</v>
      </c>
    </row>
    <row r="234" spans="4:11" x14ac:dyDescent="0.3">
      <c r="D234" s="15">
        <v>44450</v>
      </c>
      <c r="E234" s="11" t="s">
        <v>29</v>
      </c>
      <c r="F234" s="11" t="s">
        <v>42</v>
      </c>
      <c r="G234" s="11" t="s">
        <v>57</v>
      </c>
      <c r="H234" s="11" t="s">
        <v>58</v>
      </c>
      <c r="I234" s="11">
        <v>48</v>
      </c>
      <c r="J234" s="16">
        <v>10584</v>
      </c>
      <c r="K234" s="16">
        <f>+Tabla2[[#This Row],[Ingresos]]/Tabla2[[#This Row],[Cantidad]]</f>
        <v>220.5</v>
      </c>
    </row>
    <row r="235" spans="4:11" x14ac:dyDescent="0.3">
      <c r="D235" s="15">
        <v>44450</v>
      </c>
      <c r="E235" s="11" t="s">
        <v>31</v>
      </c>
      <c r="F235" s="11" t="s">
        <v>26</v>
      </c>
      <c r="G235" s="11" t="s">
        <v>59</v>
      </c>
      <c r="H235" s="11" t="s">
        <v>58</v>
      </c>
      <c r="I235" s="11">
        <v>57</v>
      </c>
      <c r="J235" s="16">
        <v>600000</v>
      </c>
      <c r="K235" s="16">
        <f>+Tabla2[[#This Row],[Ingresos]]/Tabla2[[#This Row],[Cantidad]]</f>
        <v>10526.315789473685</v>
      </c>
    </row>
    <row r="236" spans="4:11" x14ac:dyDescent="0.3">
      <c r="D236" s="15">
        <v>44447</v>
      </c>
      <c r="E236" s="11" t="s">
        <v>34</v>
      </c>
      <c r="F236" s="11" t="s">
        <v>26</v>
      </c>
      <c r="G236" s="11" t="s">
        <v>60</v>
      </c>
      <c r="H236" s="11" t="s">
        <v>61</v>
      </c>
      <c r="I236" s="11">
        <v>67</v>
      </c>
      <c r="J236" s="16">
        <v>1420</v>
      </c>
      <c r="K236" s="16">
        <f>+Tabla2[[#This Row],[Ingresos]]/Tabla2[[#This Row],[Cantidad]]</f>
        <v>21.194029850746269</v>
      </c>
    </row>
    <row r="237" spans="4:11" x14ac:dyDescent="0.3">
      <c r="D237" s="15">
        <v>44449</v>
      </c>
      <c r="E237" s="11" t="s">
        <v>25</v>
      </c>
      <c r="F237" s="11" t="s">
        <v>26</v>
      </c>
      <c r="G237" s="11" t="s">
        <v>62</v>
      </c>
      <c r="H237" s="11" t="s">
        <v>61</v>
      </c>
      <c r="I237" s="11">
        <v>48</v>
      </c>
      <c r="J237" s="16">
        <v>1500</v>
      </c>
      <c r="K237" s="16">
        <f>+Tabla2[[#This Row],[Ingresos]]/Tabla2[[#This Row],[Cantidad]]</f>
        <v>31.25</v>
      </c>
    </row>
    <row r="238" spans="4:11" x14ac:dyDescent="0.3">
      <c r="D238" s="15">
        <v>44449</v>
      </c>
      <c r="E238" s="11" t="s">
        <v>29</v>
      </c>
      <c r="F238" s="11" t="s">
        <v>42</v>
      </c>
      <c r="G238" s="11" t="s">
        <v>63</v>
      </c>
      <c r="H238" s="11" t="s">
        <v>64</v>
      </c>
      <c r="I238" s="11">
        <v>77</v>
      </c>
      <c r="J238" s="16">
        <v>2400</v>
      </c>
      <c r="K238" s="16">
        <f>+Tabla2[[#This Row],[Ingresos]]/Tabla2[[#This Row],[Cantidad]]</f>
        <v>31.168831168831169</v>
      </c>
    </row>
    <row r="239" spans="4:11" x14ac:dyDescent="0.3">
      <c r="D239" s="15">
        <v>44466</v>
      </c>
      <c r="E239" s="11" t="s">
        <v>31</v>
      </c>
      <c r="F239" s="11" t="s">
        <v>32</v>
      </c>
      <c r="G239" s="11" t="s">
        <v>65</v>
      </c>
      <c r="H239" s="11" t="s">
        <v>66</v>
      </c>
      <c r="I239" s="11">
        <v>94</v>
      </c>
      <c r="J239" s="16">
        <v>1080</v>
      </c>
      <c r="K239" s="16">
        <f>+Tabla2[[#This Row],[Ingresos]]/Tabla2[[#This Row],[Cantidad]]</f>
        <v>11.48936170212766</v>
      </c>
    </row>
    <row r="240" spans="4:11" x14ac:dyDescent="0.3">
      <c r="D240" s="15">
        <v>44467</v>
      </c>
      <c r="E240" s="11" t="s">
        <v>34</v>
      </c>
      <c r="F240" s="11" t="s">
        <v>26</v>
      </c>
      <c r="G240" s="11" t="s">
        <v>67</v>
      </c>
      <c r="H240" s="11" t="s">
        <v>64</v>
      </c>
      <c r="I240" s="11">
        <v>54</v>
      </c>
      <c r="J240" s="16">
        <v>400000</v>
      </c>
      <c r="K240" s="16">
        <f>+Tabla2[[#This Row],[Ingresos]]/Tabla2[[#This Row],[Cantidad]]</f>
        <v>7407.4074074074078</v>
      </c>
    </row>
    <row r="241" spans="4:11" x14ac:dyDescent="0.3">
      <c r="D241" s="15">
        <v>44467</v>
      </c>
      <c r="E241" s="11" t="s">
        <v>25</v>
      </c>
      <c r="F241" s="11" t="s">
        <v>26</v>
      </c>
      <c r="G241" s="11" t="s">
        <v>27</v>
      </c>
      <c r="H241" s="11" t="s">
        <v>28</v>
      </c>
      <c r="I241" s="11">
        <v>6</v>
      </c>
      <c r="J241" s="16">
        <v>286965</v>
      </c>
      <c r="K241" s="16">
        <f>+Tabla2[[#This Row],[Ingresos]]/Tabla2[[#This Row],[Cantidad]]</f>
        <v>47827.5</v>
      </c>
    </row>
    <row r="242" spans="4:11" x14ac:dyDescent="0.3">
      <c r="D242" s="15">
        <v>44467</v>
      </c>
      <c r="E242" s="11" t="s">
        <v>29</v>
      </c>
      <c r="F242" s="11" t="s">
        <v>32</v>
      </c>
      <c r="G242" s="11" t="s">
        <v>30</v>
      </c>
      <c r="H242" s="11" t="s">
        <v>28</v>
      </c>
      <c r="I242" s="11">
        <v>71</v>
      </c>
      <c r="J242" s="16">
        <v>71000</v>
      </c>
      <c r="K242" s="16">
        <f>+Tabla2[[#This Row],[Ingresos]]/Tabla2[[#This Row],[Cantidad]]</f>
        <v>1000</v>
      </c>
    </row>
    <row r="243" spans="4:11" x14ac:dyDescent="0.3">
      <c r="D243" s="15">
        <v>44470</v>
      </c>
      <c r="E243" s="11" t="s">
        <v>31</v>
      </c>
      <c r="F243" s="11" t="s">
        <v>32</v>
      </c>
      <c r="G243" s="11" t="s">
        <v>33</v>
      </c>
      <c r="H243" s="11" t="s">
        <v>28</v>
      </c>
      <c r="I243" s="11">
        <v>50</v>
      </c>
      <c r="J243" s="16">
        <v>11334.399999999998</v>
      </c>
      <c r="K243" s="16">
        <f>+Tabla2[[#This Row],[Ingresos]]/Tabla2[[#This Row],[Cantidad]]</f>
        <v>226.68799999999996</v>
      </c>
    </row>
    <row r="244" spans="4:11" x14ac:dyDescent="0.3">
      <c r="D244" s="15">
        <v>44447</v>
      </c>
      <c r="E244" s="11" t="s">
        <v>34</v>
      </c>
      <c r="F244" s="11" t="s">
        <v>32</v>
      </c>
      <c r="G244" s="11" t="s">
        <v>35</v>
      </c>
      <c r="H244" s="11" t="s">
        <v>28</v>
      </c>
      <c r="I244" s="11">
        <v>96</v>
      </c>
      <c r="J244" s="16">
        <v>10531.5</v>
      </c>
      <c r="K244" s="16">
        <f>+Tabla2[[#This Row],[Ingresos]]/Tabla2[[#This Row],[Cantidad]]</f>
        <v>109.703125</v>
      </c>
    </row>
    <row r="245" spans="4:11" x14ac:dyDescent="0.3">
      <c r="D245" s="15">
        <v>44445</v>
      </c>
      <c r="E245" s="11" t="s">
        <v>25</v>
      </c>
      <c r="F245" s="11" t="s">
        <v>32</v>
      </c>
      <c r="G245" s="11" t="s">
        <v>36</v>
      </c>
      <c r="H245" s="11" t="s">
        <v>28</v>
      </c>
      <c r="I245" s="11">
        <v>54</v>
      </c>
      <c r="J245" s="16">
        <v>12699.4</v>
      </c>
      <c r="K245" s="16">
        <f>+Tabla2[[#This Row],[Ingresos]]/Tabla2[[#This Row],[Cantidad]]</f>
        <v>235.17407407407407</v>
      </c>
    </row>
    <row r="246" spans="4:11" x14ac:dyDescent="0.3">
      <c r="D246" s="15">
        <v>44445</v>
      </c>
      <c r="E246" s="11" t="s">
        <v>29</v>
      </c>
      <c r="F246" s="11" t="s">
        <v>32</v>
      </c>
      <c r="G246" s="11" t="s">
        <v>37</v>
      </c>
      <c r="H246" s="11" t="s">
        <v>38</v>
      </c>
      <c r="I246" s="11">
        <v>20</v>
      </c>
      <c r="J246" s="16">
        <v>48160</v>
      </c>
      <c r="K246" s="16">
        <f>+Tabla2[[#This Row],[Ingresos]]/Tabla2[[#This Row],[Cantidad]]</f>
        <v>2408</v>
      </c>
    </row>
    <row r="247" spans="4:11" x14ac:dyDescent="0.3">
      <c r="D247" s="15">
        <v>44449</v>
      </c>
      <c r="E247" s="11" t="s">
        <v>31</v>
      </c>
      <c r="F247" s="11" t="s">
        <v>32</v>
      </c>
      <c r="G247" s="11" t="s">
        <v>39</v>
      </c>
      <c r="H247" s="11" t="s">
        <v>38</v>
      </c>
      <c r="I247" s="11">
        <v>63</v>
      </c>
      <c r="J247" s="16">
        <v>39284</v>
      </c>
      <c r="K247" s="16">
        <f>+Tabla2[[#This Row],[Ingresos]]/Tabla2[[#This Row],[Cantidad]]</f>
        <v>623.55555555555554</v>
      </c>
    </row>
    <row r="248" spans="4:11" x14ac:dyDescent="0.3">
      <c r="D248" s="15">
        <v>44444</v>
      </c>
      <c r="E248" s="11" t="s">
        <v>34</v>
      </c>
      <c r="F248" s="11" t="s">
        <v>26</v>
      </c>
      <c r="G248" s="11" t="s">
        <v>40</v>
      </c>
      <c r="H248" s="11" t="s">
        <v>38</v>
      </c>
      <c r="I248" s="11">
        <v>71</v>
      </c>
      <c r="J248" s="16">
        <v>5712</v>
      </c>
      <c r="K248" s="16">
        <f>+Tabla2[[#This Row],[Ingresos]]/Tabla2[[#This Row],[Cantidad]]</f>
        <v>80.450704225352112</v>
      </c>
    </row>
    <row r="249" spans="4:11" x14ac:dyDescent="0.3">
      <c r="D249" s="15">
        <v>44444</v>
      </c>
      <c r="E249" s="11" t="s">
        <v>25</v>
      </c>
      <c r="F249" s="11" t="s">
        <v>26</v>
      </c>
      <c r="G249" s="11" t="s">
        <v>41</v>
      </c>
      <c r="H249" s="11" t="s">
        <v>38</v>
      </c>
      <c r="I249" s="11">
        <v>88</v>
      </c>
      <c r="J249" s="16">
        <v>2595.3200000000002</v>
      </c>
      <c r="K249" s="16">
        <f>+Tabla2[[#This Row],[Ingresos]]/Tabla2[[#This Row],[Cantidad]]</f>
        <v>29.492272727272731</v>
      </c>
    </row>
    <row r="250" spans="4:11" x14ac:dyDescent="0.3">
      <c r="D250" s="15">
        <v>44451</v>
      </c>
      <c r="E250" s="11" t="s">
        <v>29</v>
      </c>
      <c r="F250" s="11" t="s">
        <v>26</v>
      </c>
      <c r="G250" s="11" t="s">
        <v>43</v>
      </c>
      <c r="H250" s="11" t="s">
        <v>38</v>
      </c>
      <c r="I250" s="11">
        <v>59</v>
      </c>
      <c r="J250" s="16">
        <v>38640</v>
      </c>
      <c r="K250" s="16">
        <f>+Tabla2[[#This Row],[Ingresos]]/Tabla2[[#This Row],[Cantidad]]</f>
        <v>654.91525423728808</v>
      </c>
    </row>
    <row r="251" spans="4:11" x14ac:dyDescent="0.3">
      <c r="D251" s="15">
        <v>44477</v>
      </c>
      <c r="E251" s="11" t="s">
        <v>31</v>
      </c>
      <c r="F251" s="11" t="s">
        <v>32</v>
      </c>
      <c r="G251" s="11" t="s">
        <v>44</v>
      </c>
      <c r="H251" s="11" t="s">
        <v>45</v>
      </c>
      <c r="I251" s="11">
        <v>94</v>
      </c>
      <c r="J251" s="16">
        <v>17850</v>
      </c>
      <c r="K251" s="16">
        <f>+Tabla2[[#This Row],[Ingresos]]/Tabla2[[#This Row],[Cantidad]]</f>
        <v>189.89361702127658</v>
      </c>
    </row>
    <row r="252" spans="4:11" x14ac:dyDescent="0.3">
      <c r="D252" s="15">
        <v>44499</v>
      </c>
      <c r="E252" s="11" t="s">
        <v>34</v>
      </c>
      <c r="F252" s="11" t="s">
        <v>32</v>
      </c>
      <c r="G252" s="11" t="s">
        <v>46</v>
      </c>
      <c r="H252" s="11" t="s">
        <v>45</v>
      </c>
      <c r="I252" s="11">
        <v>86</v>
      </c>
      <c r="J252" s="16">
        <v>15092</v>
      </c>
      <c r="K252" s="16">
        <f>+Tabla2[[#This Row],[Ingresos]]/Tabla2[[#This Row],[Cantidad]]</f>
        <v>175.48837209302326</v>
      </c>
    </row>
    <row r="253" spans="4:11" x14ac:dyDescent="0.3">
      <c r="D253" s="15">
        <v>44479</v>
      </c>
      <c r="E253" s="11" t="s">
        <v>25</v>
      </c>
      <c r="F253" s="11" t="s">
        <v>32</v>
      </c>
      <c r="G253" s="11" t="s">
        <v>47</v>
      </c>
      <c r="H253" s="11" t="s">
        <v>45</v>
      </c>
      <c r="I253" s="11">
        <v>61</v>
      </c>
      <c r="J253" s="16">
        <v>2575.9999999999995</v>
      </c>
      <c r="K253" s="16">
        <f>+Tabla2[[#This Row],[Ingresos]]/Tabla2[[#This Row],[Cantidad]]</f>
        <v>42.229508196721305</v>
      </c>
    </row>
    <row r="254" spans="4:11" x14ac:dyDescent="0.3">
      <c r="D254" s="15">
        <v>44481</v>
      </c>
      <c r="E254" s="11" t="s">
        <v>29</v>
      </c>
      <c r="F254" s="11" t="s">
        <v>32</v>
      </c>
      <c r="G254" s="11" t="s">
        <v>48</v>
      </c>
      <c r="H254" s="11" t="s">
        <v>49</v>
      </c>
      <c r="I254" s="11">
        <v>32</v>
      </c>
      <c r="J254" s="16">
        <v>9800</v>
      </c>
      <c r="K254" s="16">
        <f>+Tabla2[[#This Row],[Ingresos]]/Tabla2[[#This Row],[Cantidad]]</f>
        <v>306.25</v>
      </c>
    </row>
    <row r="255" spans="4:11" x14ac:dyDescent="0.3">
      <c r="D255" s="15"/>
      <c r="E255" s="11" t="s">
        <v>31</v>
      </c>
      <c r="F255" s="11" t="s">
        <v>32</v>
      </c>
      <c r="G255" s="11" t="s">
        <v>48</v>
      </c>
      <c r="H255" s="11" t="s">
        <v>49</v>
      </c>
      <c r="I255" s="11">
        <v>62</v>
      </c>
      <c r="J255" s="16">
        <v>920.92</v>
      </c>
      <c r="K255" s="16">
        <f>+Tabla2[[#This Row],[Ingresos]]/Tabla2[[#This Row],[Cantidad]]</f>
        <v>14.853548387096774</v>
      </c>
    </row>
    <row r="256" spans="4:11" x14ac:dyDescent="0.3">
      <c r="D256" s="15">
        <v>44481</v>
      </c>
      <c r="E256" s="11" t="s">
        <v>34</v>
      </c>
      <c r="F256" s="11" t="s">
        <v>32</v>
      </c>
      <c r="G256" s="11" t="s">
        <v>48</v>
      </c>
      <c r="H256" s="11" t="s">
        <v>49</v>
      </c>
      <c r="I256" s="11">
        <v>60</v>
      </c>
      <c r="J256" s="16">
        <v>18396</v>
      </c>
      <c r="K256" s="16">
        <f>+Tabla2[[#This Row],[Ingresos]]/Tabla2[[#This Row],[Cantidad]]</f>
        <v>306.60000000000002</v>
      </c>
    </row>
    <row r="257" spans="4:11" x14ac:dyDescent="0.3">
      <c r="D257" s="15">
        <v>44481</v>
      </c>
      <c r="E257" s="11" t="s">
        <v>25</v>
      </c>
      <c r="F257" s="11" t="s">
        <v>26</v>
      </c>
      <c r="G257" s="11" t="s">
        <v>50</v>
      </c>
      <c r="H257" s="11" t="s">
        <v>49</v>
      </c>
      <c r="I257" s="11">
        <v>51</v>
      </c>
      <c r="J257" s="16">
        <v>54740</v>
      </c>
      <c r="K257" s="16">
        <f>+Tabla2[[#This Row],[Ingresos]]/Tabla2[[#This Row],[Cantidad]]</f>
        <v>1073.3333333333333</v>
      </c>
    </row>
    <row r="258" spans="4:11" x14ac:dyDescent="0.3">
      <c r="D258" s="15">
        <v>44481</v>
      </c>
      <c r="E258" s="11" t="s">
        <v>29</v>
      </c>
      <c r="F258" s="11" t="s">
        <v>42</v>
      </c>
      <c r="G258" s="11" t="s">
        <v>51</v>
      </c>
      <c r="H258" s="11" t="s">
        <v>49</v>
      </c>
      <c r="I258" s="11">
        <v>49</v>
      </c>
      <c r="J258" s="16">
        <v>1841.84</v>
      </c>
      <c r="K258" s="16">
        <f>+Tabla2[[#This Row],[Ingresos]]/Tabla2[[#This Row],[Cantidad]]</f>
        <v>37.588571428571427</v>
      </c>
    </row>
    <row r="259" spans="4:11" x14ac:dyDescent="0.3">
      <c r="D259" s="15"/>
      <c r="E259" s="11" t="s">
        <v>31</v>
      </c>
      <c r="F259" s="11" t="s">
        <v>26</v>
      </c>
      <c r="G259" s="11" t="s">
        <v>52</v>
      </c>
      <c r="H259" s="11" t="s">
        <v>49</v>
      </c>
      <c r="I259" s="11">
        <v>20</v>
      </c>
      <c r="J259" s="16">
        <v>3242.3999999999996</v>
      </c>
      <c r="K259" s="16">
        <f>+Tabla2[[#This Row],[Ingresos]]/Tabla2[[#This Row],[Cantidad]]</f>
        <v>162.11999999999998</v>
      </c>
    </row>
    <row r="260" spans="4:11" x14ac:dyDescent="0.3">
      <c r="D260" s="15"/>
      <c r="E260" s="11" t="s">
        <v>34</v>
      </c>
      <c r="F260" s="11" t="s">
        <v>26</v>
      </c>
      <c r="G260" s="11" t="s">
        <v>53</v>
      </c>
      <c r="H260" s="11" t="s">
        <v>54</v>
      </c>
      <c r="I260" s="11">
        <v>200</v>
      </c>
      <c r="J260" s="16">
        <v>16486.399999999998</v>
      </c>
      <c r="K260" s="16">
        <f>+Tabla2[[#This Row],[Ingresos]]/Tabla2[[#This Row],[Cantidad]]</f>
        <v>82.431999999999988</v>
      </c>
    </row>
    <row r="261" spans="4:11" x14ac:dyDescent="0.3">
      <c r="D261" s="15"/>
      <c r="E261" s="11" t="s">
        <v>25</v>
      </c>
      <c r="F261" s="11" t="s">
        <v>26</v>
      </c>
      <c r="G261" s="11" t="s">
        <v>55</v>
      </c>
      <c r="H261" s="11" t="s">
        <v>54</v>
      </c>
      <c r="I261" s="11">
        <v>22</v>
      </c>
      <c r="J261" s="16">
        <v>19110</v>
      </c>
      <c r="K261" s="16">
        <f>+Tabla2[[#This Row],[Ingresos]]/Tabla2[[#This Row],[Cantidad]]</f>
        <v>868.63636363636363</v>
      </c>
    </row>
    <row r="262" spans="4:11" x14ac:dyDescent="0.3">
      <c r="D262" s="15"/>
      <c r="E262" s="11" t="s">
        <v>29</v>
      </c>
      <c r="F262" s="11" t="s">
        <v>42</v>
      </c>
      <c r="G262" s="11" t="s">
        <v>56</v>
      </c>
      <c r="H262" s="11" t="s">
        <v>54</v>
      </c>
      <c r="I262" s="11">
        <v>73</v>
      </c>
      <c r="J262" s="16">
        <v>47745.599999999991</v>
      </c>
      <c r="K262" s="16">
        <f>+Tabla2[[#This Row],[Ingresos]]/Tabla2[[#This Row],[Cantidad]]</f>
        <v>654.049315068493</v>
      </c>
    </row>
    <row r="263" spans="4:11" x14ac:dyDescent="0.3">
      <c r="D263" s="15"/>
      <c r="E263" s="11" t="s">
        <v>31</v>
      </c>
      <c r="F263" s="11" t="s">
        <v>32</v>
      </c>
      <c r="G263" s="11" t="s">
        <v>57</v>
      </c>
      <c r="H263" s="11" t="s">
        <v>58</v>
      </c>
      <c r="I263" s="11">
        <v>85</v>
      </c>
      <c r="J263" s="16">
        <v>9408</v>
      </c>
      <c r="K263" s="16">
        <f>+Tabla2[[#This Row],[Ingresos]]/Tabla2[[#This Row],[Cantidad]]</f>
        <v>110.68235294117648</v>
      </c>
    </row>
    <row r="264" spans="4:11" x14ac:dyDescent="0.3">
      <c r="D264" s="15">
        <v>44499</v>
      </c>
      <c r="E264" s="11" t="s">
        <v>34</v>
      </c>
      <c r="F264" s="11" t="s">
        <v>26</v>
      </c>
      <c r="G264" s="11" t="s">
        <v>59</v>
      </c>
      <c r="H264" s="11" t="s">
        <v>58</v>
      </c>
      <c r="I264" s="11">
        <v>44</v>
      </c>
      <c r="J264" s="16">
        <v>500000</v>
      </c>
      <c r="K264" s="16">
        <f>+Tabla2[[#This Row],[Ingresos]]/Tabla2[[#This Row],[Cantidad]]</f>
        <v>11363.636363636364</v>
      </c>
    </row>
    <row r="265" spans="4:11" x14ac:dyDescent="0.3">
      <c r="D265" s="15">
        <v>44499</v>
      </c>
      <c r="E265" s="11" t="s">
        <v>25</v>
      </c>
      <c r="F265" s="11" t="s">
        <v>26</v>
      </c>
      <c r="G265" s="11" t="s">
        <v>60</v>
      </c>
      <c r="H265" s="11" t="s">
        <v>61</v>
      </c>
      <c r="I265" s="11">
        <v>24</v>
      </c>
      <c r="J265" s="16">
        <v>1800</v>
      </c>
      <c r="K265" s="16">
        <f>+Tabla2[[#This Row],[Ingresos]]/Tabla2[[#This Row],[Cantidad]]</f>
        <v>75</v>
      </c>
    </row>
    <row r="266" spans="4:11" x14ac:dyDescent="0.3">
      <c r="D266" s="15">
        <v>44480</v>
      </c>
      <c r="E266" s="11" t="s">
        <v>29</v>
      </c>
      <c r="F266" s="11" t="s">
        <v>32</v>
      </c>
      <c r="G266" s="11" t="s">
        <v>62</v>
      </c>
      <c r="H266" s="11" t="s">
        <v>61</v>
      </c>
      <c r="I266" s="11">
        <v>64</v>
      </c>
      <c r="J266" s="16">
        <v>1470</v>
      </c>
      <c r="K266" s="16">
        <f>+Tabla2[[#This Row],[Ingresos]]/Tabla2[[#This Row],[Cantidad]]</f>
        <v>22.96875</v>
      </c>
    </row>
    <row r="267" spans="4:11" x14ac:dyDescent="0.3">
      <c r="D267" s="15">
        <v>44480</v>
      </c>
      <c r="E267" s="11" t="s">
        <v>31</v>
      </c>
      <c r="F267" s="11" t="s">
        <v>32</v>
      </c>
      <c r="G267" s="11" t="s">
        <v>63</v>
      </c>
      <c r="H267" s="11" t="s">
        <v>64</v>
      </c>
      <c r="I267" s="11">
        <v>70</v>
      </c>
      <c r="J267" s="16">
        <v>1775</v>
      </c>
      <c r="K267" s="16">
        <f>+Tabla2[[#This Row],[Ingresos]]/Tabla2[[#This Row],[Cantidad]]</f>
        <v>25.357142857142858</v>
      </c>
    </row>
    <row r="268" spans="4:11" x14ac:dyDescent="0.3">
      <c r="D268" s="15">
        <v>44477</v>
      </c>
      <c r="E268" s="11" t="s">
        <v>34</v>
      </c>
      <c r="F268" s="11" t="s">
        <v>32</v>
      </c>
      <c r="G268" s="11" t="s">
        <v>65</v>
      </c>
      <c r="H268" s="11" t="s">
        <v>66</v>
      </c>
      <c r="I268" s="11">
        <v>98</v>
      </c>
      <c r="J268" s="16">
        <v>200</v>
      </c>
      <c r="K268" s="16">
        <f>+Tabla2[[#This Row],[Ingresos]]/Tabla2[[#This Row],[Cantidad]]</f>
        <v>2.0408163265306123</v>
      </c>
    </row>
    <row r="269" spans="4:11" x14ac:dyDescent="0.3">
      <c r="D269" s="15">
        <v>44479</v>
      </c>
      <c r="E269" s="11" t="s">
        <v>25</v>
      </c>
      <c r="F269" s="11" t="s">
        <v>32</v>
      </c>
      <c r="G269" s="11" t="s">
        <v>67</v>
      </c>
      <c r="H269" s="11" t="s">
        <v>64</v>
      </c>
      <c r="I269" s="11">
        <v>48</v>
      </c>
      <c r="J269" s="16">
        <v>200000</v>
      </c>
      <c r="K269" s="16">
        <f>+Tabla2[[#This Row],[Ingresos]]/Tabla2[[#This Row],[Cantidad]]</f>
        <v>4166.666666666667</v>
      </c>
    </row>
    <row r="270" spans="4:11" x14ac:dyDescent="0.3">
      <c r="D270" s="15">
        <v>44479</v>
      </c>
      <c r="E270" s="11" t="s">
        <v>29</v>
      </c>
      <c r="F270" s="11" t="s">
        <v>32</v>
      </c>
      <c r="G270" s="11" t="s">
        <v>27</v>
      </c>
      <c r="H270" s="11" t="s">
        <v>28</v>
      </c>
      <c r="I270" s="11">
        <v>5</v>
      </c>
      <c r="J270" s="16">
        <v>200420</v>
      </c>
      <c r="K270" s="16">
        <f>+Tabla2[[#This Row],[Ingresos]]/Tabla2[[#This Row],[Cantidad]]</f>
        <v>40084</v>
      </c>
    </row>
    <row r="271" spans="4:11" x14ac:dyDescent="0.3">
      <c r="D271" s="15">
        <v>44496</v>
      </c>
      <c r="E271" s="11" t="s">
        <v>31</v>
      </c>
      <c r="F271" s="11" t="s">
        <v>32</v>
      </c>
      <c r="G271" s="11" t="s">
        <v>30</v>
      </c>
      <c r="H271" s="11" t="s">
        <v>28</v>
      </c>
      <c r="I271" s="11">
        <v>90</v>
      </c>
      <c r="J271" s="16">
        <v>82000</v>
      </c>
      <c r="K271" s="16">
        <f>+Tabla2[[#This Row],[Ingresos]]/Tabla2[[#This Row],[Cantidad]]</f>
        <v>911.11111111111109</v>
      </c>
    </row>
    <row r="272" spans="4:11" x14ac:dyDescent="0.3">
      <c r="D272" s="15">
        <v>44497</v>
      </c>
      <c r="E272" s="11" t="s">
        <v>34</v>
      </c>
      <c r="F272" s="11" t="s">
        <v>26</v>
      </c>
      <c r="G272" s="11" t="s">
        <v>33</v>
      </c>
      <c r="H272" s="11" t="s">
        <v>28</v>
      </c>
      <c r="I272" s="11">
        <v>49</v>
      </c>
      <c r="J272" s="16">
        <v>3735.1999999999994</v>
      </c>
      <c r="K272" s="16">
        <f>+Tabla2[[#This Row],[Ingresos]]/Tabla2[[#This Row],[Cantidad]]</f>
        <v>76.228571428571414</v>
      </c>
    </row>
    <row r="273" spans="4:11" x14ac:dyDescent="0.3">
      <c r="D273" s="15">
        <v>44497</v>
      </c>
      <c r="E273" s="11" t="s">
        <v>25</v>
      </c>
      <c r="F273" s="11" t="s">
        <v>26</v>
      </c>
      <c r="G273" s="11" t="s">
        <v>35</v>
      </c>
      <c r="H273" s="11" t="s">
        <v>28</v>
      </c>
      <c r="I273" s="11">
        <v>71</v>
      </c>
      <c r="J273" s="16">
        <v>16600.5</v>
      </c>
      <c r="K273" s="16">
        <f>+Tabla2[[#This Row],[Ingresos]]/Tabla2[[#This Row],[Cantidad]]</f>
        <v>233.80985915492957</v>
      </c>
    </row>
    <row r="274" spans="4:11" x14ac:dyDescent="0.3">
      <c r="D274" s="15">
        <v>44497</v>
      </c>
      <c r="E274" s="11" t="s">
        <v>29</v>
      </c>
      <c r="F274" s="11" t="s">
        <v>26</v>
      </c>
      <c r="G274" s="11" t="s">
        <v>36</v>
      </c>
      <c r="H274" s="11" t="s">
        <v>28</v>
      </c>
      <c r="I274" s="11">
        <v>10</v>
      </c>
      <c r="J274" s="16">
        <v>1486.1</v>
      </c>
      <c r="K274" s="16">
        <f>+Tabla2[[#This Row],[Ingresos]]/Tabla2[[#This Row],[Cantidad]]</f>
        <v>148.60999999999999</v>
      </c>
    </row>
    <row r="275" spans="4:11" x14ac:dyDescent="0.3">
      <c r="D275" s="15">
        <v>44500</v>
      </c>
      <c r="E275" s="11" t="s">
        <v>31</v>
      </c>
      <c r="F275" s="11" t="s">
        <v>32</v>
      </c>
      <c r="G275" s="11" t="s">
        <v>37</v>
      </c>
      <c r="H275" s="11" t="s">
        <v>38</v>
      </c>
      <c r="I275" s="11">
        <v>10</v>
      </c>
      <c r="J275" s="16">
        <v>50960</v>
      </c>
      <c r="K275" s="16">
        <f>+Tabla2[[#This Row],[Ingresos]]/Tabla2[[#This Row],[Cantidad]]</f>
        <v>5096</v>
      </c>
    </row>
    <row r="276" spans="4:11" x14ac:dyDescent="0.3">
      <c r="D276" s="15">
        <v>44477</v>
      </c>
      <c r="E276" s="11" t="s">
        <v>34</v>
      </c>
      <c r="F276" s="11" t="s">
        <v>32</v>
      </c>
      <c r="G276" s="11" t="s">
        <v>39</v>
      </c>
      <c r="H276" s="11" t="s">
        <v>38</v>
      </c>
      <c r="I276" s="11">
        <v>44</v>
      </c>
      <c r="J276" s="16">
        <v>7728</v>
      </c>
      <c r="K276" s="16">
        <f>+Tabla2[[#This Row],[Ingresos]]/Tabla2[[#This Row],[Cantidad]]</f>
        <v>175.63636363636363</v>
      </c>
    </row>
    <row r="277" spans="4:11" x14ac:dyDescent="0.3">
      <c r="D277" s="15">
        <v>44475</v>
      </c>
      <c r="E277" s="11" t="s">
        <v>25</v>
      </c>
      <c r="F277" s="11" t="s">
        <v>32</v>
      </c>
      <c r="G277" s="11" t="s">
        <v>40</v>
      </c>
      <c r="H277" s="11" t="s">
        <v>38</v>
      </c>
      <c r="I277" s="11">
        <v>82</v>
      </c>
      <c r="J277" s="16">
        <v>13923</v>
      </c>
      <c r="K277" s="16">
        <f>+Tabla2[[#This Row],[Ingresos]]/Tabla2[[#This Row],[Cantidad]]</f>
        <v>169.79268292682926</v>
      </c>
    </row>
    <row r="278" spans="4:11" x14ac:dyDescent="0.3">
      <c r="D278" s="15">
        <v>44475</v>
      </c>
      <c r="E278" s="11" t="s">
        <v>29</v>
      </c>
      <c r="F278" s="11" t="s">
        <v>32</v>
      </c>
      <c r="G278" s="11" t="s">
        <v>41</v>
      </c>
      <c r="H278" s="11" t="s">
        <v>38</v>
      </c>
      <c r="I278" s="11">
        <v>29</v>
      </c>
      <c r="J278" s="16">
        <v>2511.6</v>
      </c>
      <c r="K278" s="16">
        <f>+Tabla2[[#This Row],[Ingresos]]/Tabla2[[#This Row],[Cantidad]]</f>
        <v>86.606896551724134</v>
      </c>
    </row>
    <row r="279" spans="4:11" x14ac:dyDescent="0.3">
      <c r="D279" s="15">
        <v>44479</v>
      </c>
      <c r="E279" s="11" t="s">
        <v>31</v>
      </c>
      <c r="F279" s="11" t="s">
        <v>32</v>
      </c>
      <c r="G279" s="11" t="s">
        <v>43</v>
      </c>
      <c r="H279" s="11" t="s">
        <v>38</v>
      </c>
      <c r="I279" s="11">
        <v>93</v>
      </c>
      <c r="J279" s="16">
        <v>14812</v>
      </c>
      <c r="K279" s="16">
        <f>+Tabla2[[#This Row],[Ingresos]]/Tabla2[[#This Row],[Cantidad]]</f>
        <v>159.26881720430109</v>
      </c>
    </row>
    <row r="280" spans="4:11" x14ac:dyDescent="0.3">
      <c r="D280" s="15">
        <v>44474</v>
      </c>
      <c r="E280" s="11" t="s">
        <v>34</v>
      </c>
      <c r="F280" s="11" t="s">
        <v>32</v>
      </c>
      <c r="G280" s="11" t="s">
        <v>44</v>
      </c>
      <c r="H280" s="11" t="s">
        <v>45</v>
      </c>
      <c r="I280" s="11">
        <v>11</v>
      </c>
      <c r="J280" s="16">
        <v>11900</v>
      </c>
      <c r="K280" s="16">
        <f>+Tabla2[[#This Row],[Ingresos]]/Tabla2[[#This Row],[Cantidad]]</f>
        <v>1081.8181818181818</v>
      </c>
    </row>
    <row r="281" spans="4:11" x14ac:dyDescent="0.3">
      <c r="D281" s="15">
        <v>44474</v>
      </c>
      <c r="E281" s="11" t="s">
        <v>25</v>
      </c>
      <c r="F281" s="11" t="s">
        <v>26</v>
      </c>
      <c r="G281" s="11" t="s">
        <v>46</v>
      </c>
      <c r="H281" s="11" t="s">
        <v>45</v>
      </c>
      <c r="I281" s="11">
        <v>91</v>
      </c>
      <c r="J281" s="16">
        <v>27412</v>
      </c>
      <c r="K281" s="16">
        <f>+Tabla2[[#This Row],[Ingresos]]/Tabla2[[#This Row],[Cantidad]]</f>
        <v>301.23076923076923</v>
      </c>
    </row>
    <row r="282" spans="4:11" x14ac:dyDescent="0.3">
      <c r="D282" s="15">
        <v>44481</v>
      </c>
      <c r="E282" s="11" t="s">
        <v>29</v>
      </c>
      <c r="F282" s="11" t="s">
        <v>42</v>
      </c>
      <c r="G282" s="11" t="s">
        <v>47</v>
      </c>
      <c r="H282" s="11" t="s">
        <v>45</v>
      </c>
      <c r="I282" s="11">
        <v>12</v>
      </c>
      <c r="J282" s="16">
        <v>10561.599999999999</v>
      </c>
      <c r="K282" s="16">
        <f>+Tabla2[[#This Row],[Ingresos]]/Tabla2[[#This Row],[Cantidad]]</f>
        <v>880.13333333333321</v>
      </c>
    </row>
    <row r="283" spans="4:11" x14ac:dyDescent="0.3">
      <c r="D283" s="15"/>
      <c r="E283" s="11" t="s">
        <v>31</v>
      </c>
      <c r="F283" s="11" t="s">
        <v>26</v>
      </c>
      <c r="G283" s="11" t="s">
        <v>48</v>
      </c>
      <c r="H283" s="11" t="s">
        <v>49</v>
      </c>
      <c r="I283" s="11">
        <v>78</v>
      </c>
      <c r="J283" s="16">
        <v>2107</v>
      </c>
      <c r="K283" s="16">
        <f>+Tabla2[[#This Row],[Ingresos]]/Tabla2[[#This Row],[Cantidad]]</f>
        <v>27.012820512820515</v>
      </c>
    </row>
    <row r="284" spans="4:11" x14ac:dyDescent="0.3">
      <c r="D284" s="15"/>
      <c r="E284" s="11" t="s">
        <v>34</v>
      </c>
      <c r="F284" s="11" t="s">
        <v>26</v>
      </c>
      <c r="G284" s="11" t="s">
        <v>48</v>
      </c>
      <c r="H284" s="11" t="s">
        <v>49</v>
      </c>
      <c r="I284" s="11">
        <v>60</v>
      </c>
      <c r="J284" s="16">
        <v>4018.56</v>
      </c>
      <c r="K284" s="16">
        <f>+Tabla2[[#This Row],[Ingresos]]/Tabla2[[#This Row],[Cantidad]]</f>
        <v>66.975999999999999</v>
      </c>
    </row>
    <row r="285" spans="4:11" x14ac:dyDescent="0.3">
      <c r="D285" s="15"/>
      <c r="E285" s="11" t="s">
        <v>25</v>
      </c>
      <c r="F285" s="11" t="s">
        <v>26</v>
      </c>
      <c r="G285" s="11" t="s">
        <v>48</v>
      </c>
      <c r="H285" s="11" t="s">
        <v>49</v>
      </c>
      <c r="I285" s="11">
        <v>23</v>
      </c>
      <c r="J285" s="16">
        <v>8568</v>
      </c>
      <c r="K285" s="16">
        <f>+Tabla2[[#This Row],[Ingresos]]/Tabla2[[#This Row],[Cantidad]]</f>
        <v>372.52173913043481</v>
      </c>
    </row>
    <row r="286" spans="4:11" x14ac:dyDescent="0.3">
      <c r="D286" s="15">
        <v>44499</v>
      </c>
      <c r="E286" s="11" t="s">
        <v>29</v>
      </c>
      <c r="F286" s="11" t="s">
        <v>42</v>
      </c>
      <c r="G286" s="11" t="s">
        <v>50</v>
      </c>
      <c r="H286" s="11" t="s">
        <v>49</v>
      </c>
      <c r="I286" s="11">
        <v>34</v>
      </c>
      <c r="J286" s="16">
        <v>27048</v>
      </c>
      <c r="K286" s="16">
        <f>+Tabla2[[#This Row],[Ingresos]]/Tabla2[[#This Row],[Cantidad]]</f>
        <v>795.52941176470586</v>
      </c>
    </row>
    <row r="287" spans="4:11" x14ac:dyDescent="0.3">
      <c r="D287" s="15">
        <v>44480</v>
      </c>
      <c r="E287" s="11" t="s">
        <v>31</v>
      </c>
      <c r="F287" s="11" t="s">
        <v>32</v>
      </c>
      <c r="G287" s="11" t="s">
        <v>51</v>
      </c>
      <c r="H287" s="11" t="s">
        <v>49</v>
      </c>
      <c r="I287" s="11">
        <v>89</v>
      </c>
      <c r="J287" s="16">
        <v>4186</v>
      </c>
      <c r="K287" s="16">
        <f>+Tabla2[[#This Row],[Ingresos]]/Tabla2[[#This Row],[Cantidad]]</f>
        <v>47.033707865168537</v>
      </c>
    </row>
    <row r="288" spans="4:11" x14ac:dyDescent="0.3">
      <c r="D288" s="15">
        <v>44477</v>
      </c>
      <c r="E288" s="11" t="s">
        <v>34</v>
      </c>
      <c r="F288" s="11" t="s">
        <v>26</v>
      </c>
      <c r="G288" s="11" t="s">
        <v>52</v>
      </c>
      <c r="H288" s="11" t="s">
        <v>49</v>
      </c>
      <c r="I288" s="11">
        <v>82</v>
      </c>
      <c r="J288" s="16">
        <v>5674.2</v>
      </c>
      <c r="K288" s="16">
        <f>+Tabla2[[#This Row],[Ingresos]]/Tabla2[[#This Row],[Cantidad]]</f>
        <v>69.197560975609747</v>
      </c>
    </row>
    <row r="289" spans="4:11" x14ac:dyDescent="0.3">
      <c r="D289" s="15">
        <v>44479</v>
      </c>
      <c r="E289" s="11" t="s">
        <v>25</v>
      </c>
      <c r="F289" s="11" t="s">
        <v>26</v>
      </c>
      <c r="G289" s="11" t="s">
        <v>53</v>
      </c>
      <c r="H289" s="11" t="s">
        <v>54</v>
      </c>
      <c r="I289" s="11">
        <v>43</v>
      </c>
      <c r="J289" s="16">
        <v>4121.5999999999995</v>
      </c>
      <c r="K289" s="16">
        <f>+Tabla2[[#This Row],[Ingresos]]/Tabla2[[#This Row],[Cantidad]]</f>
        <v>95.851162790697657</v>
      </c>
    </row>
    <row r="290" spans="4:11" x14ac:dyDescent="0.3">
      <c r="D290" s="15">
        <v>44512</v>
      </c>
      <c r="E290" s="11" t="s">
        <v>29</v>
      </c>
      <c r="F290" s="11" t="s">
        <v>32</v>
      </c>
      <c r="G290" s="11" t="s">
        <v>55</v>
      </c>
      <c r="H290" s="11" t="s">
        <v>54</v>
      </c>
      <c r="I290" s="11">
        <v>96</v>
      </c>
      <c r="J290" s="16">
        <v>6006</v>
      </c>
      <c r="K290" s="16">
        <f>+Tabla2[[#This Row],[Ingresos]]/Tabla2[[#This Row],[Cantidad]]</f>
        <v>62.5625</v>
      </c>
    </row>
    <row r="291" spans="4:11" x14ac:dyDescent="0.3">
      <c r="D291" s="15">
        <v>44512</v>
      </c>
      <c r="E291" s="11" t="s">
        <v>31</v>
      </c>
      <c r="F291" s="11" t="s">
        <v>32</v>
      </c>
      <c r="G291" s="11" t="s">
        <v>56</v>
      </c>
      <c r="H291" s="11" t="s">
        <v>54</v>
      </c>
      <c r="I291" s="11">
        <v>34</v>
      </c>
      <c r="J291" s="16">
        <v>22411.199999999997</v>
      </c>
      <c r="K291" s="16">
        <f>+Tabla2[[#This Row],[Ingresos]]/Tabla2[[#This Row],[Cantidad]]</f>
        <v>659.15294117647045</v>
      </c>
    </row>
    <row r="292" spans="4:11" x14ac:dyDescent="0.3">
      <c r="D292" s="15"/>
      <c r="E292" s="11" t="s">
        <v>34</v>
      </c>
      <c r="F292" s="11" t="s">
        <v>32</v>
      </c>
      <c r="G292" s="11" t="s">
        <v>57</v>
      </c>
      <c r="H292" s="11" t="s">
        <v>58</v>
      </c>
      <c r="I292" s="11">
        <v>42</v>
      </c>
      <c r="J292" s="16">
        <v>19600</v>
      </c>
      <c r="K292" s="16">
        <f>+Tabla2[[#This Row],[Ingresos]]/Tabla2[[#This Row],[Cantidad]]</f>
        <v>466.66666666666669</v>
      </c>
    </row>
    <row r="293" spans="4:11" x14ac:dyDescent="0.3">
      <c r="D293" s="15"/>
      <c r="E293" s="11" t="s">
        <v>25</v>
      </c>
      <c r="F293" s="11" t="s">
        <v>32</v>
      </c>
      <c r="G293" s="11" t="s">
        <v>59</v>
      </c>
      <c r="H293" s="11" t="s">
        <v>58</v>
      </c>
      <c r="I293" s="11">
        <v>100</v>
      </c>
      <c r="J293" s="16">
        <v>500000</v>
      </c>
      <c r="K293" s="16">
        <f>+Tabla2[[#This Row],[Ingresos]]/Tabla2[[#This Row],[Cantidad]]</f>
        <v>5000</v>
      </c>
    </row>
    <row r="294" spans="4:11" x14ac:dyDescent="0.3">
      <c r="D294" s="15"/>
      <c r="E294" s="11" t="s">
        <v>29</v>
      </c>
      <c r="F294" s="11" t="s">
        <v>32</v>
      </c>
      <c r="G294" s="11" t="s">
        <v>60</v>
      </c>
      <c r="H294" s="11" t="s">
        <v>61</v>
      </c>
      <c r="I294" s="11">
        <v>42</v>
      </c>
      <c r="J294" s="16">
        <v>1160</v>
      </c>
      <c r="K294" s="16">
        <f>+Tabla2[[#This Row],[Ingresos]]/Tabla2[[#This Row],[Cantidad]]</f>
        <v>27.61904761904762</v>
      </c>
    </row>
    <row r="295" spans="4:11" x14ac:dyDescent="0.3">
      <c r="D295" s="15"/>
      <c r="E295" s="11" t="s">
        <v>31</v>
      </c>
      <c r="F295" s="11" t="s">
        <v>32</v>
      </c>
      <c r="G295" s="11" t="s">
        <v>62</v>
      </c>
      <c r="H295" s="11" t="s">
        <v>61</v>
      </c>
      <c r="I295" s="11">
        <v>16</v>
      </c>
      <c r="J295" s="16">
        <v>2550</v>
      </c>
      <c r="K295" s="16">
        <f>+Tabla2[[#This Row],[Ingresos]]/Tabla2[[#This Row],[Cantidad]]</f>
        <v>159.375</v>
      </c>
    </row>
    <row r="296" spans="4:11" x14ac:dyDescent="0.3">
      <c r="D296" s="15"/>
      <c r="E296" s="11" t="s">
        <v>34</v>
      </c>
      <c r="F296" s="11" t="s">
        <v>26</v>
      </c>
      <c r="G296" s="11" t="s">
        <v>63</v>
      </c>
      <c r="H296" s="11" t="s">
        <v>64</v>
      </c>
      <c r="I296" s="11">
        <v>22</v>
      </c>
      <c r="J296" s="16">
        <v>2500000</v>
      </c>
      <c r="K296" s="16">
        <f>+Tabla2[[#This Row],[Ingresos]]/Tabla2[[#This Row],[Cantidad]]</f>
        <v>113636.36363636363</v>
      </c>
    </row>
    <row r="297" spans="4:11" x14ac:dyDescent="0.3">
      <c r="D297" s="15">
        <v>44530</v>
      </c>
      <c r="E297" s="11" t="s">
        <v>25</v>
      </c>
      <c r="F297" s="11" t="s">
        <v>26</v>
      </c>
      <c r="G297" s="11" t="s">
        <v>65</v>
      </c>
      <c r="H297" s="11" t="s">
        <v>66</v>
      </c>
      <c r="I297" s="11">
        <v>46</v>
      </c>
      <c r="J297" s="16">
        <v>380</v>
      </c>
      <c r="K297" s="16">
        <f>+Tabla2[[#This Row],[Ingresos]]/Tabla2[[#This Row],[Cantidad]]</f>
        <v>8.2608695652173907</v>
      </c>
    </row>
    <row r="298" spans="4:11" x14ac:dyDescent="0.3">
      <c r="D298" s="15">
        <v>44530</v>
      </c>
      <c r="E298" s="11" t="s">
        <v>29</v>
      </c>
      <c r="F298" s="11" t="s">
        <v>26</v>
      </c>
      <c r="G298" s="11" t="s">
        <v>67</v>
      </c>
      <c r="H298" s="11" t="s">
        <v>64</v>
      </c>
      <c r="I298" s="11">
        <v>100</v>
      </c>
      <c r="J298" s="16">
        <v>1260000</v>
      </c>
      <c r="K298" s="16">
        <f>+Tabla2[[#This Row],[Ingresos]]/Tabla2[[#This Row],[Cantidad]]</f>
        <v>12600</v>
      </c>
    </row>
    <row r="299" spans="4:11" x14ac:dyDescent="0.3">
      <c r="D299" s="15">
        <v>44511</v>
      </c>
      <c r="E299" s="11" t="s">
        <v>31</v>
      </c>
      <c r="F299" s="11" t="s">
        <v>32</v>
      </c>
      <c r="G299" s="11" t="s">
        <v>27</v>
      </c>
      <c r="H299" s="11" t="s">
        <v>28</v>
      </c>
      <c r="I299" s="11">
        <v>5</v>
      </c>
      <c r="J299" s="16">
        <v>314295</v>
      </c>
      <c r="K299" s="16">
        <f>+Tabla2[[#This Row],[Ingresos]]/Tabla2[[#This Row],[Cantidad]]</f>
        <v>62859</v>
      </c>
    </row>
    <row r="300" spans="4:11" x14ac:dyDescent="0.3">
      <c r="D300" s="15">
        <v>44511</v>
      </c>
      <c r="E300" s="11" t="s">
        <v>34</v>
      </c>
      <c r="F300" s="11" t="s">
        <v>32</v>
      </c>
      <c r="G300" s="11" t="s">
        <v>30</v>
      </c>
      <c r="H300" s="11" t="s">
        <v>28</v>
      </c>
      <c r="I300" s="11">
        <v>58</v>
      </c>
      <c r="J300" s="16">
        <v>37000</v>
      </c>
      <c r="K300" s="16">
        <f>+Tabla2[[#This Row],[Ingresos]]/Tabla2[[#This Row],[Cantidad]]</f>
        <v>637.93103448275861</v>
      </c>
    </row>
    <row r="301" spans="4:11" x14ac:dyDescent="0.3">
      <c r="D301" s="15">
        <v>44508</v>
      </c>
      <c r="E301" s="11" t="s">
        <v>25</v>
      </c>
      <c r="F301" s="11" t="s">
        <v>32</v>
      </c>
      <c r="G301" s="11" t="s">
        <v>33</v>
      </c>
      <c r="H301" s="11" t="s">
        <v>28</v>
      </c>
      <c r="I301" s="11">
        <v>85</v>
      </c>
      <c r="J301" s="16">
        <v>8243.1999999999989</v>
      </c>
      <c r="K301" s="16">
        <f>+Tabla2[[#This Row],[Ingresos]]/Tabla2[[#This Row],[Cantidad]]</f>
        <v>96.978823529411756</v>
      </c>
    </row>
    <row r="302" spans="4:11" x14ac:dyDescent="0.3">
      <c r="D302" s="15">
        <v>44510</v>
      </c>
      <c r="E302" s="11" t="s">
        <v>29</v>
      </c>
      <c r="F302" s="11" t="s">
        <v>32</v>
      </c>
      <c r="G302" s="11" t="s">
        <v>35</v>
      </c>
      <c r="H302" s="11" t="s">
        <v>28</v>
      </c>
      <c r="I302" s="11">
        <v>100000</v>
      </c>
      <c r="J302" s="16">
        <v>6783</v>
      </c>
      <c r="K302" s="16">
        <f>+Tabla2[[#This Row],[Ingresos]]/Tabla2[[#This Row],[Cantidad]]</f>
        <v>6.7830000000000001E-2</v>
      </c>
    </row>
    <row r="303" spans="4:11" x14ac:dyDescent="0.3">
      <c r="D303" s="15">
        <v>44510</v>
      </c>
      <c r="E303" s="11" t="s">
        <v>31</v>
      </c>
      <c r="F303" s="11" t="s">
        <v>32</v>
      </c>
      <c r="G303" s="11" t="s">
        <v>36</v>
      </c>
      <c r="H303" s="11" t="s">
        <v>28</v>
      </c>
      <c r="I303" s="11">
        <v>19</v>
      </c>
      <c r="J303" s="16">
        <v>2026.5</v>
      </c>
      <c r="K303" s="16">
        <f>+Tabla2[[#This Row],[Ingresos]]/Tabla2[[#This Row],[Cantidad]]</f>
        <v>106.65789473684211</v>
      </c>
    </row>
    <row r="304" spans="4:11" x14ac:dyDescent="0.3">
      <c r="D304" s="15">
        <v>44527</v>
      </c>
      <c r="E304" s="11" t="s">
        <v>34</v>
      </c>
      <c r="F304" s="11" t="s">
        <v>32</v>
      </c>
      <c r="G304" s="11" t="s">
        <v>37</v>
      </c>
      <c r="H304" s="11" t="s">
        <v>38</v>
      </c>
      <c r="I304" s="11">
        <v>63</v>
      </c>
      <c r="J304" s="16">
        <v>29120</v>
      </c>
      <c r="K304" s="16">
        <f>+Tabla2[[#This Row],[Ingresos]]/Tabla2[[#This Row],[Cantidad]]</f>
        <v>462.22222222222223</v>
      </c>
    </row>
    <row r="305" spans="4:11" x14ac:dyDescent="0.3">
      <c r="D305" s="15">
        <v>44528</v>
      </c>
      <c r="E305" s="11" t="s">
        <v>25</v>
      </c>
      <c r="F305" s="11" t="s">
        <v>26</v>
      </c>
      <c r="G305" s="11" t="s">
        <v>39</v>
      </c>
      <c r="H305" s="11" t="s">
        <v>38</v>
      </c>
      <c r="I305" s="11">
        <v>69</v>
      </c>
      <c r="J305" s="16">
        <v>23828</v>
      </c>
      <c r="K305" s="16">
        <f>+Tabla2[[#This Row],[Ingresos]]/Tabla2[[#This Row],[Cantidad]]</f>
        <v>345.33333333333331</v>
      </c>
    </row>
    <row r="306" spans="4:11" x14ac:dyDescent="0.3">
      <c r="D306" s="15">
        <v>44528</v>
      </c>
      <c r="E306" s="11" t="s">
        <v>29</v>
      </c>
      <c r="F306" s="11" t="s">
        <v>42</v>
      </c>
      <c r="G306" s="11" t="s">
        <v>40</v>
      </c>
      <c r="H306" s="11" t="s">
        <v>38</v>
      </c>
      <c r="I306" s="11">
        <v>37</v>
      </c>
      <c r="J306" s="16">
        <v>4284</v>
      </c>
      <c r="K306" s="16">
        <f>+Tabla2[[#This Row],[Ingresos]]/Tabla2[[#This Row],[Cantidad]]</f>
        <v>115.78378378378379</v>
      </c>
    </row>
    <row r="307" spans="4:11" x14ac:dyDescent="0.3">
      <c r="D307" s="15">
        <v>44528</v>
      </c>
      <c r="E307" s="11" t="s">
        <v>31</v>
      </c>
      <c r="F307" s="11" t="s">
        <v>26</v>
      </c>
      <c r="G307" s="11" t="s">
        <v>41</v>
      </c>
      <c r="H307" s="11" t="s">
        <v>38</v>
      </c>
      <c r="I307" s="11">
        <v>64</v>
      </c>
      <c r="J307" s="16">
        <v>1506.96</v>
      </c>
      <c r="K307" s="16">
        <f>+Tabla2[[#This Row],[Ingresos]]/Tabla2[[#This Row],[Cantidad]]</f>
        <v>23.546250000000001</v>
      </c>
    </row>
    <row r="308" spans="4:11" x14ac:dyDescent="0.3">
      <c r="D308" s="15">
        <v>44531</v>
      </c>
      <c r="E308" s="11" t="s">
        <v>34</v>
      </c>
      <c r="F308" s="11" t="s">
        <v>26</v>
      </c>
      <c r="G308" s="11" t="s">
        <v>43</v>
      </c>
      <c r="H308" s="11" t="s">
        <v>38</v>
      </c>
      <c r="I308" s="11">
        <v>38</v>
      </c>
      <c r="J308" s="16">
        <v>15456</v>
      </c>
      <c r="K308" s="16">
        <f>+Tabla2[[#This Row],[Ingresos]]/Tabla2[[#This Row],[Cantidad]]</f>
        <v>406.73684210526318</v>
      </c>
    </row>
    <row r="309" spans="4:11" x14ac:dyDescent="0.3">
      <c r="D309" s="15">
        <v>44508</v>
      </c>
      <c r="E309" s="11" t="s">
        <v>25</v>
      </c>
      <c r="F309" s="11" t="s">
        <v>26</v>
      </c>
      <c r="G309" s="11" t="s">
        <v>44</v>
      </c>
      <c r="H309" s="11" t="s">
        <v>45</v>
      </c>
      <c r="I309" s="11">
        <v>15</v>
      </c>
      <c r="J309" s="16">
        <v>7000</v>
      </c>
      <c r="K309" s="16">
        <f>+Tabla2[[#This Row],[Ingresos]]/Tabla2[[#This Row],[Cantidad]]</f>
        <v>466.66666666666669</v>
      </c>
    </row>
    <row r="310" spans="4:11" x14ac:dyDescent="0.3">
      <c r="D310" s="15">
        <v>44506</v>
      </c>
      <c r="E310" s="11" t="s">
        <v>29</v>
      </c>
      <c r="F310" s="11" t="s">
        <v>42</v>
      </c>
      <c r="G310" s="11" t="s">
        <v>46</v>
      </c>
      <c r="H310" s="11" t="s">
        <v>45</v>
      </c>
      <c r="I310" s="11">
        <v>52</v>
      </c>
      <c r="J310" s="16">
        <v>3388</v>
      </c>
      <c r="K310" s="16">
        <f>+Tabla2[[#This Row],[Ingresos]]/Tabla2[[#This Row],[Cantidad]]</f>
        <v>65.15384615384616</v>
      </c>
    </row>
    <row r="311" spans="4:11" x14ac:dyDescent="0.3">
      <c r="D311" s="15">
        <v>44506</v>
      </c>
      <c r="E311" s="11" t="s">
        <v>31</v>
      </c>
      <c r="F311" s="11" t="s">
        <v>32</v>
      </c>
      <c r="G311" s="11" t="s">
        <v>47</v>
      </c>
      <c r="H311" s="11" t="s">
        <v>45</v>
      </c>
      <c r="I311" s="11">
        <v>37</v>
      </c>
      <c r="J311" s="16">
        <v>10046.399999999998</v>
      </c>
      <c r="K311" s="16">
        <f>+Tabla2[[#This Row],[Ingresos]]/Tabla2[[#This Row],[Cantidad]]</f>
        <v>271.52432432432425</v>
      </c>
    </row>
    <row r="312" spans="4:11" x14ac:dyDescent="0.3">
      <c r="D312" s="15">
        <v>44510</v>
      </c>
      <c r="E312" s="11" t="s">
        <v>34</v>
      </c>
      <c r="F312" s="11" t="s">
        <v>26</v>
      </c>
      <c r="G312" s="11" t="s">
        <v>48</v>
      </c>
      <c r="H312" s="11" t="s">
        <v>49</v>
      </c>
      <c r="I312" s="11">
        <v>24</v>
      </c>
      <c r="J312" s="16">
        <v>3724</v>
      </c>
      <c r="K312" s="16">
        <f>+Tabla2[[#This Row],[Ingresos]]/Tabla2[[#This Row],[Cantidad]]</f>
        <v>155.16666666666666</v>
      </c>
    </row>
    <row r="313" spans="4:11" x14ac:dyDescent="0.3">
      <c r="D313" s="15">
        <v>44505</v>
      </c>
      <c r="E313" s="11" t="s">
        <v>25</v>
      </c>
      <c r="F313" s="11" t="s">
        <v>26</v>
      </c>
      <c r="G313" s="11" t="s">
        <v>48</v>
      </c>
      <c r="H313" s="11" t="s">
        <v>49</v>
      </c>
      <c r="I313" s="11">
        <v>36</v>
      </c>
      <c r="J313" s="16">
        <v>2386.02</v>
      </c>
      <c r="K313" s="16">
        <f>+Tabla2[[#This Row],[Ingresos]]/Tabla2[[#This Row],[Cantidad]]</f>
        <v>66.278333333333336</v>
      </c>
    </row>
    <row r="314" spans="4:11" x14ac:dyDescent="0.3">
      <c r="D314" s="15">
        <v>44505</v>
      </c>
      <c r="E314" s="11" t="s">
        <v>29</v>
      </c>
      <c r="F314" s="11" t="s">
        <v>32</v>
      </c>
      <c r="G314" s="11" t="s">
        <v>48</v>
      </c>
      <c r="H314" s="11" t="s">
        <v>49</v>
      </c>
      <c r="I314" s="11">
        <v>24</v>
      </c>
      <c r="J314" s="16">
        <v>3528</v>
      </c>
      <c r="K314" s="16">
        <f>+Tabla2[[#This Row],[Ingresos]]/Tabla2[[#This Row],[Cantidad]]</f>
        <v>147</v>
      </c>
    </row>
    <row r="315" spans="4:11" x14ac:dyDescent="0.3">
      <c r="D315" s="15">
        <v>44512</v>
      </c>
      <c r="E315" s="11" t="s">
        <v>31</v>
      </c>
      <c r="F315" s="11" t="s">
        <v>32</v>
      </c>
      <c r="G315" s="11" t="s">
        <v>50</v>
      </c>
      <c r="H315" s="11" t="s">
        <v>49</v>
      </c>
      <c r="I315" s="11">
        <v>20</v>
      </c>
      <c r="J315" s="16">
        <v>9016</v>
      </c>
      <c r="K315" s="16">
        <f>+Tabla2[[#This Row],[Ingresos]]/Tabla2[[#This Row],[Cantidad]]</f>
        <v>450.8</v>
      </c>
    </row>
    <row r="316" spans="4:11" x14ac:dyDescent="0.3">
      <c r="D316" s="15">
        <v>44512</v>
      </c>
      <c r="E316" s="11" t="s">
        <v>34</v>
      </c>
      <c r="F316" s="11" t="s">
        <v>32</v>
      </c>
      <c r="G316" s="11" t="s">
        <v>51</v>
      </c>
      <c r="H316" s="11" t="s">
        <v>49</v>
      </c>
      <c r="I316" s="11">
        <v>11</v>
      </c>
      <c r="J316" s="16">
        <v>2930.2</v>
      </c>
      <c r="K316" s="16">
        <f>+Tabla2[[#This Row],[Ingresos]]/Tabla2[[#This Row],[Cantidad]]</f>
        <v>266.38181818181818</v>
      </c>
    </row>
    <row r="317" spans="4:11" x14ac:dyDescent="0.3">
      <c r="D317" s="15">
        <v>44513</v>
      </c>
      <c r="E317" s="11" t="s">
        <v>25</v>
      </c>
      <c r="F317" s="11" t="s">
        <v>32</v>
      </c>
      <c r="G317" s="11" t="s">
        <v>52</v>
      </c>
      <c r="H317" s="11" t="s">
        <v>49</v>
      </c>
      <c r="I317" s="11">
        <v>78</v>
      </c>
      <c r="J317" s="16">
        <v>13510</v>
      </c>
      <c r="K317" s="16">
        <f>+Tabla2[[#This Row],[Ingresos]]/Tabla2[[#This Row],[Cantidad]]</f>
        <v>173.2051282051282</v>
      </c>
    </row>
    <row r="318" spans="4:11" x14ac:dyDescent="0.3">
      <c r="D318" s="15">
        <v>44514</v>
      </c>
      <c r="E318" s="11" t="s">
        <v>29</v>
      </c>
      <c r="F318" s="11" t="s">
        <v>32</v>
      </c>
      <c r="G318" s="11" t="s">
        <v>53</v>
      </c>
      <c r="H318" s="11" t="s">
        <v>54</v>
      </c>
      <c r="I318" s="11">
        <v>76</v>
      </c>
      <c r="J318" s="16">
        <v>6955.1999999999989</v>
      </c>
      <c r="K318" s="16">
        <f>+Tabla2[[#This Row],[Ingresos]]/Tabla2[[#This Row],[Cantidad]]</f>
        <v>91.515789473684194</v>
      </c>
    </row>
    <row r="319" spans="4:11" x14ac:dyDescent="0.3">
      <c r="D319" s="15">
        <v>44530</v>
      </c>
      <c r="E319" s="11" t="s">
        <v>31</v>
      </c>
      <c r="F319" s="11" t="s">
        <v>32</v>
      </c>
      <c r="G319" s="11" t="s">
        <v>55</v>
      </c>
      <c r="H319" s="11" t="s">
        <v>54</v>
      </c>
      <c r="I319" s="11">
        <v>57</v>
      </c>
      <c r="J319" s="16">
        <v>19110</v>
      </c>
      <c r="K319" s="16">
        <f>+Tabla2[[#This Row],[Ingresos]]/Tabla2[[#This Row],[Cantidad]]</f>
        <v>335.26315789473682</v>
      </c>
    </row>
    <row r="320" spans="4:11" x14ac:dyDescent="0.3">
      <c r="D320" s="15">
        <v>44511</v>
      </c>
      <c r="E320" s="11" t="s">
        <v>34</v>
      </c>
      <c r="F320" s="11" t="s">
        <v>26</v>
      </c>
      <c r="G320" s="11" t="s">
        <v>56</v>
      </c>
      <c r="H320" s="11" t="s">
        <v>54</v>
      </c>
      <c r="I320" s="11">
        <v>14</v>
      </c>
      <c r="J320" s="16">
        <v>27770.399999999998</v>
      </c>
      <c r="K320" s="16">
        <f>+Tabla2[[#This Row],[Ingresos]]/Tabla2[[#This Row],[Cantidad]]</f>
        <v>1983.6</v>
      </c>
    </row>
    <row r="321" spans="4:11" x14ac:dyDescent="0.3">
      <c r="D321" s="15">
        <v>44559</v>
      </c>
      <c r="E321" s="11" t="s">
        <v>25</v>
      </c>
      <c r="F321" s="11" t="s">
        <v>26</v>
      </c>
      <c r="G321" s="11" t="s">
        <v>57</v>
      </c>
      <c r="H321" s="11" t="s">
        <v>58</v>
      </c>
      <c r="I321" s="11">
        <v>14</v>
      </c>
      <c r="J321" s="16">
        <v>16268</v>
      </c>
      <c r="K321" s="16">
        <f>+Tabla2[[#This Row],[Ingresos]]/Tabla2[[#This Row],[Cantidad]]</f>
        <v>1162</v>
      </c>
    </row>
    <row r="322" spans="4:11" x14ac:dyDescent="0.3">
      <c r="D322" s="15">
        <v>44559</v>
      </c>
      <c r="E322" s="11" t="s">
        <v>29</v>
      </c>
      <c r="F322" s="11" t="s">
        <v>26</v>
      </c>
      <c r="G322" s="11" t="s">
        <v>59</v>
      </c>
      <c r="H322" s="11" t="s">
        <v>58</v>
      </c>
      <c r="I322" s="11">
        <v>70</v>
      </c>
      <c r="J322" s="16">
        <v>500000</v>
      </c>
      <c r="K322" s="16">
        <f>+Tabla2[[#This Row],[Ingresos]]/Tabla2[[#This Row],[Cantidad]]</f>
        <v>7142.8571428571431</v>
      </c>
    </row>
    <row r="323" spans="4:11" x14ac:dyDescent="0.3">
      <c r="D323" s="15">
        <v>44536</v>
      </c>
      <c r="E323" s="11" t="s">
        <v>31</v>
      </c>
      <c r="F323" s="11" t="s">
        <v>32</v>
      </c>
      <c r="G323" s="11" t="s">
        <v>60</v>
      </c>
      <c r="H323" s="11" t="s">
        <v>61</v>
      </c>
      <c r="I323" s="11">
        <v>100</v>
      </c>
      <c r="J323" s="16">
        <v>1600</v>
      </c>
      <c r="K323" s="16">
        <f>+Tabla2[[#This Row],[Ingresos]]/Tabla2[[#This Row],[Cantidad]]</f>
        <v>16</v>
      </c>
    </row>
    <row r="324" spans="4:11" x14ac:dyDescent="0.3">
      <c r="D324" s="15">
        <v>44536</v>
      </c>
      <c r="E324" s="11" t="s">
        <v>34</v>
      </c>
      <c r="F324" s="11" t="s">
        <v>32</v>
      </c>
      <c r="G324" s="11" t="s">
        <v>62</v>
      </c>
      <c r="H324" s="11" t="s">
        <v>61</v>
      </c>
      <c r="I324" s="11">
        <v>27</v>
      </c>
      <c r="J324" s="16">
        <v>1410</v>
      </c>
      <c r="K324" s="16">
        <f>+Tabla2[[#This Row],[Ingresos]]/Tabla2[[#This Row],[Cantidad]]</f>
        <v>52.222222222222221</v>
      </c>
    </row>
    <row r="325" spans="4:11" x14ac:dyDescent="0.3">
      <c r="D325" s="15">
        <v>44536</v>
      </c>
      <c r="E325" s="11" t="s">
        <v>25</v>
      </c>
      <c r="F325" s="11" t="s">
        <v>32</v>
      </c>
      <c r="G325" s="11" t="s">
        <v>63</v>
      </c>
      <c r="H325" s="11" t="s">
        <v>64</v>
      </c>
      <c r="I325" s="11">
        <v>70</v>
      </c>
      <c r="J325" s="16">
        <v>75000</v>
      </c>
      <c r="K325" s="16">
        <f>+Tabla2[[#This Row],[Ingresos]]/Tabla2[[#This Row],[Cantidad]]</f>
        <v>1071.4285714285713</v>
      </c>
    </row>
    <row r="326" spans="4:11" x14ac:dyDescent="0.3">
      <c r="D326" s="15">
        <v>44544</v>
      </c>
      <c r="E326" s="11" t="s">
        <v>29</v>
      </c>
      <c r="F326" s="11" t="s">
        <v>32</v>
      </c>
      <c r="G326" s="11" t="s">
        <v>65</v>
      </c>
      <c r="H326" s="11" t="s">
        <v>66</v>
      </c>
      <c r="I326" s="11">
        <v>57</v>
      </c>
      <c r="J326" s="16">
        <v>640</v>
      </c>
      <c r="K326" s="16">
        <f>+Tabla2[[#This Row],[Ingresos]]/Tabla2[[#This Row],[Cantidad]]</f>
        <v>11.228070175438596</v>
      </c>
    </row>
    <row r="327" spans="4:11" x14ac:dyDescent="0.3">
      <c r="D327" s="15">
        <v>44544</v>
      </c>
      <c r="E327" s="11" t="s">
        <v>31</v>
      </c>
      <c r="F327" s="11" t="s">
        <v>32</v>
      </c>
      <c r="G327" s="11" t="s">
        <v>67</v>
      </c>
      <c r="H327" s="11" t="s">
        <v>64</v>
      </c>
      <c r="I327" s="11">
        <v>83</v>
      </c>
      <c r="J327" s="16">
        <v>240000</v>
      </c>
      <c r="K327" s="16">
        <f>+Tabla2[[#This Row],[Ingresos]]/Tabla2[[#This Row],[Cantidad]]</f>
        <v>2891.5662650602408</v>
      </c>
    </row>
    <row r="328" spans="4:11" x14ac:dyDescent="0.3">
      <c r="D328" s="15">
        <v>44540</v>
      </c>
      <c r="E328" s="11" t="s">
        <v>34</v>
      </c>
      <c r="F328" s="11" t="s">
        <v>32</v>
      </c>
      <c r="G328" s="11" t="s">
        <v>27</v>
      </c>
      <c r="H328" s="11" t="s">
        <v>28</v>
      </c>
      <c r="I328" s="11">
        <v>5</v>
      </c>
      <c r="J328" s="16">
        <v>186755</v>
      </c>
      <c r="K328" s="16">
        <f>+Tabla2[[#This Row],[Ingresos]]/Tabla2[[#This Row],[Cantidad]]</f>
        <v>37351</v>
      </c>
    </row>
    <row r="329" spans="4:11" x14ac:dyDescent="0.3">
      <c r="D329" s="15">
        <v>44536</v>
      </c>
      <c r="E329" s="11" t="s">
        <v>25</v>
      </c>
      <c r="F329" s="11" t="s">
        <v>26</v>
      </c>
      <c r="G329" s="11" t="s">
        <v>30</v>
      </c>
      <c r="H329" s="11" t="s">
        <v>28</v>
      </c>
      <c r="I329" s="11">
        <v>80</v>
      </c>
      <c r="J329" s="16">
        <v>41000</v>
      </c>
      <c r="K329" s="16">
        <f>+Tabla2[[#This Row],[Ingresos]]/Tabla2[[#This Row],[Cantidad]]</f>
        <v>512.5</v>
      </c>
    </row>
    <row r="330" spans="4:11" x14ac:dyDescent="0.3">
      <c r="D330" s="15">
        <v>44561</v>
      </c>
      <c r="E330" s="11" t="s">
        <v>29</v>
      </c>
      <c r="F330" s="11" t="s">
        <v>42</v>
      </c>
      <c r="G330" s="11" t="s">
        <v>33</v>
      </c>
      <c r="H330" s="11" t="s">
        <v>28</v>
      </c>
      <c r="I330" s="11">
        <v>47</v>
      </c>
      <c r="J330" s="16">
        <v>5280.7999999999993</v>
      </c>
      <c r="K330" s="16">
        <f>+Tabla2[[#This Row],[Ingresos]]/Tabla2[[#This Row],[Cantidad]]</f>
        <v>112.35744680851062</v>
      </c>
    </row>
    <row r="331" spans="4:11" x14ac:dyDescent="0.3">
      <c r="D331" s="15">
        <v>44535</v>
      </c>
      <c r="E331" s="11" t="s">
        <v>31</v>
      </c>
      <c r="F331" s="11" t="s">
        <v>26</v>
      </c>
      <c r="G331" s="11" t="s">
        <v>35</v>
      </c>
      <c r="H331" s="11" t="s">
        <v>28</v>
      </c>
      <c r="I331" s="11">
        <v>3000</v>
      </c>
      <c r="J331" s="16">
        <v>16779</v>
      </c>
      <c r="K331" s="16">
        <f>+Tabla2[[#This Row],[Ingresos]]/Tabla2[[#This Row],[Cantidad]]</f>
        <v>5.593</v>
      </c>
    </row>
    <row r="332" spans="4:11" x14ac:dyDescent="0.3">
      <c r="D332" s="15">
        <v>44538</v>
      </c>
      <c r="E332" s="11" t="s">
        <v>34</v>
      </c>
      <c r="F332" s="11" t="s">
        <v>26</v>
      </c>
      <c r="G332" s="11" t="s">
        <v>36</v>
      </c>
      <c r="H332" s="11" t="s">
        <v>28</v>
      </c>
      <c r="I332" s="11">
        <v>32</v>
      </c>
      <c r="J332" s="16">
        <v>2702</v>
      </c>
      <c r="K332" s="16">
        <f>+Tabla2[[#This Row],[Ingresos]]/Tabla2[[#This Row],[Cantidad]]</f>
        <v>84.4375</v>
      </c>
    </row>
    <row r="333" spans="4:11" x14ac:dyDescent="0.3">
      <c r="D333" s="15">
        <v>44560</v>
      </c>
      <c r="E333" s="11" t="s">
        <v>25</v>
      </c>
      <c r="F333" s="11" t="s">
        <v>26</v>
      </c>
      <c r="G333" s="11" t="s">
        <v>37</v>
      </c>
      <c r="H333" s="11" t="s">
        <v>38</v>
      </c>
      <c r="I333" s="11">
        <v>12</v>
      </c>
      <c r="J333" s="16">
        <v>7280</v>
      </c>
      <c r="K333" s="16">
        <f>+Tabla2[[#This Row],[Ingresos]]/Tabla2[[#This Row],[Cantidad]]</f>
        <v>606.66666666666663</v>
      </c>
    </row>
    <row r="334" spans="4:11" x14ac:dyDescent="0.3">
      <c r="D334" s="15">
        <v>44540</v>
      </c>
      <c r="E334" s="11" t="s">
        <v>29</v>
      </c>
      <c r="F334" s="11" t="s">
        <v>42</v>
      </c>
      <c r="G334" s="11" t="s">
        <v>39</v>
      </c>
      <c r="H334" s="11" t="s">
        <v>38</v>
      </c>
      <c r="I334" s="11">
        <v>41</v>
      </c>
      <c r="J334" s="16">
        <v>47656</v>
      </c>
      <c r="K334" s="16">
        <f>+Tabla2[[#This Row],[Ingresos]]/Tabla2[[#This Row],[Cantidad]]</f>
        <v>1162.3414634146341</v>
      </c>
    </row>
    <row r="335" spans="4:11" x14ac:dyDescent="0.3">
      <c r="D335" s="15">
        <v>44542</v>
      </c>
      <c r="E335" s="11" t="s">
        <v>31</v>
      </c>
      <c r="F335" s="11" t="s">
        <v>32</v>
      </c>
      <c r="G335" s="11" t="s">
        <v>40</v>
      </c>
      <c r="H335" s="11" t="s">
        <v>38</v>
      </c>
      <c r="I335" s="11">
        <v>41</v>
      </c>
      <c r="J335" s="16">
        <v>9460.5</v>
      </c>
      <c r="K335" s="16">
        <f>+Tabla2[[#This Row],[Ingresos]]/Tabla2[[#This Row],[Cantidad]]</f>
        <v>230.7439024390244</v>
      </c>
    </row>
    <row r="336" spans="4:11" x14ac:dyDescent="0.3">
      <c r="D336" s="15">
        <v>44542</v>
      </c>
      <c r="E336" s="11" t="s">
        <v>34</v>
      </c>
      <c r="F336" s="11" t="s">
        <v>26</v>
      </c>
      <c r="G336" s="11" t="s">
        <v>41</v>
      </c>
      <c r="H336" s="11" t="s">
        <v>38</v>
      </c>
      <c r="I336" s="11">
        <v>41</v>
      </c>
      <c r="J336" s="16">
        <v>4144.1400000000003</v>
      </c>
      <c r="K336" s="16">
        <f>+Tabla2[[#This Row],[Ingresos]]/Tabla2[[#This Row],[Cantidad]]</f>
        <v>101.07658536585366</v>
      </c>
    </row>
    <row r="337" spans="4:11" x14ac:dyDescent="0.3">
      <c r="D337" s="15">
        <v>44542</v>
      </c>
      <c r="E337" s="11" t="s">
        <v>25</v>
      </c>
      <c r="F337" s="11" t="s">
        <v>26</v>
      </c>
      <c r="G337" s="11" t="s">
        <v>43</v>
      </c>
      <c r="H337" s="11" t="s">
        <v>38</v>
      </c>
      <c r="I337" s="11">
        <v>94</v>
      </c>
      <c r="J337" s="16">
        <v>57316</v>
      </c>
      <c r="K337" s="16">
        <f>+Tabla2[[#This Row],[Ingresos]]/Tabla2[[#This Row],[Cantidad]]</f>
        <v>609.74468085106378</v>
      </c>
    </row>
    <row r="338" spans="4:11" x14ac:dyDescent="0.3">
      <c r="D338" s="15">
        <v>44542</v>
      </c>
      <c r="E338" s="11" t="s">
        <v>29</v>
      </c>
      <c r="F338" s="11" t="s">
        <v>32</v>
      </c>
      <c r="G338" s="11" t="s">
        <v>44</v>
      </c>
      <c r="H338" s="11" t="s">
        <v>45</v>
      </c>
      <c r="I338" s="11">
        <v>20</v>
      </c>
      <c r="J338" s="16">
        <v>22400</v>
      </c>
      <c r="K338" s="16">
        <f>+Tabla2[[#This Row],[Ingresos]]/Tabla2[[#This Row],[Cantidad]]</f>
        <v>1120</v>
      </c>
    </row>
    <row r="339" spans="4:11" x14ac:dyDescent="0.3">
      <c r="D339" s="15">
        <v>44542</v>
      </c>
      <c r="E339" s="11" t="s">
        <v>31</v>
      </c>
      <c r="F339" s="11" t="s">
        <v>32</v>
      </c>
      <c r="G339" s="11" t="s">
        <v>46</v>
      </c>
      <c r="H339" s="11" t="s">
        <v>45</v>
      </c>
      <c r="I339" s="11">
        <v>13</v>
      </c>
      <c r="J339" s="16">
        <v>30184</v>
      </c>
      <c r="K339" s="16">
        <f>+Tabla2[[#This Row],[Ingresos]]/Tabla2[[#This Row],[Cantidad]]</f>
        <v>2321.8461538461538</v>
      </c>
    </row>
    <row r="340" spans="4:11" x14ac:dyDescent="0.3">
      <c r="D340" s="15">
        <v>44542</v>
      </c>
      <c r="E340" s="11" t="s">
        <v>34</v>
      </c>
      <c r="F340" s="11" t="s">
        <v>32</v>
      </c>
      <c r="G340" s="11" t="s">
        <v>47</v>
      </c>
      <c r="H340" s="11" t="s">
        <v>45</v>
      </c>
      <c r="I340" s="11">
        <v>74</v>
      </c>
      <c r="J340" s="16">
        <v>11076.8</v>
      </c>
      <c r="K340" s="16">
        <f>+Tabla2[[#This Row],[Ingresos]]/Tabla2[[#This Row],[Cantidad]]</f>
        <v>149.68648648648647</v>
      </c>
    </row>
    <row r="341" spans="4:11" x14ac:dyDescent="0.3">
      <c r="D341" s="15">
        <v>44542</v>
      </c>
      <c r="E341" s="11" t="s">
        <v>25</v>
      </c>
      <c r="F341" s="11" t="s">
        <v>32</v>
      </c>
      <c r="G341" s="11" t="s">
        <v>48</v>
      </c>
      <c r="H341" s="11" t="s">
        <v>49</v>
      </c>
      <c r="I341" s="11">
        <v>53</v>
      </c>
      <c r="J341" s="16">
        <v>980000</v>
      </c>
      <c r="K341" s="16">
        <f>+Tabla2[[#This Row],[Ingresos]]/Tabla2[[#This Row],[Cantidad]]</f>
        <v>18490.566037735851</v>
      </c>
    </row>
    <row r="342" spans="4:11" x14ac:dyDescent="0.3">
      <c r="D342" s="15">
        <v>44542</v>
      </c>
      <c r="E342" s="11" t="s">
        <v>29</v>
      </c>
      <c r="F342" s="11" t="s">
        <v>32</v>
      </c>
      <c r="G342" s="11" t="s">
        <v>48</v>
      </c>
      <c r="H342" s="11" t="s">
        <v>49</v>
      </c>
      <c r="I342" s="11">
        <v>99</v>
      </c>
      <c r="J342" s="16">
        <v>2888.34</v>
      </c>
      <c r="K342" s="16">
        <f>+Tabla2[[#This Row],[Ingresos]]/Tabla2[[#This Row],[Cantidad]]</f>
        <v>29.175151515151516</v>
      </c>
    </row>
    <row r="343" spans="4:11" x14ac:dyDescent="0.3">
      <c r="D343" s="15">
        <v>44542</v>
      </c>
      <c r="E343" s="11" t="s">
        <v>31</v>
      </c>
      <c r="F343" s="11" t="s">
        <v>32</v>
      </c>
      <c r="G343" s="11" t="s">
        <v>48</v>
      </c>
      <c r="H343" s="11" t="s">
        <v>49</v>
      </c>
      <c r="I343" s="11">
        <v>89</v>
      </c>
      <c r="J343" s="16">
        <v>17136</v>
      </c>
      <c r="K343" s="16">
        <f>+Tabla2[[#This Row],[Ingresos]]/Tabla2[[#This Row],[Cantidad]]</f>
        <v>192.53932584269663</v>
      </c>
    </row>
    <row r="344" spans="4:11" x14ac:dyDescent="0.3">
      <c r="D344" s="15">
        <v>44542</v>
      </c>
      <c r="E344" s="11" t="s">
        <v>34</v>
      </c>
      <c r="F344" s="11" t="s">
        <v>26</v>
      </c>
      <c r="G344" s="11" t="s">
        <v>50</v>
      </c>
      <c r="H344" s="11" t="s">
        <v>49</v>
      </c>
      <c r="I344" s="11">
        <v>64</v>
      </c>
      <c r="J344" s="16">
        <v>6440000</v>
      </c>
      <c r="K344" s="16">
        <f>+Tabla2[[#This Row],[Ingresos]]/Tabla2[[#This Row],[Cantidad]]</f>
        <v>100625</v>
      </c>
    </row>
    <row r="345" spans="4:11" x14ac:dyDescent="0.3">
      <c r="D345" s="15">
        <v>44560</v>
      </c>
      <c r="E345" s="11" t="s">
        <v>25</v>
      </c>
      <c r="F345" s="11" t="s">
        <v>26</v>
      </c>
      <c r="G345" s="11" t="s">
        <v>51</v>
      </c>
      <c r="H345" s="11" t="s">
        <v>49</v>
      </c>
      <c r="I345" s="11">
        <v>98</v>
      </c>
      <c r="J345" s="16">
        <v>1674.4</v>
      </c>
      <c r="K345" s="16">
        <f>+Tabla2[[#This Row],[Ingresos]]/Tabla2[[#This Row],[Cantidad]]</f>
        <v>17.085714285714285</v>
      </c>
    </row>
    <row r="346" spans="4:11" x14ac:dyDescent="0.3">
      <c r="D346" s="15">
        <v>44560</v>
      </c>
      <c r="E346" s="11" t="s">
        <v>29</v>
      </c>
      <c r="F346" s="11" t="s">
        <v>26</v>
      </c>
      <c r="G346" s="11" t="s">
        <v>52</v>
      </c>
      <c r="H346" s="11" t="s">
        <v>49</v>
      </c>
      <c r="I346" s="11">
        <v>86</v>
      </c>
      <c r="J346" s="16">
        <v>13510</v>
      </c>
      <c r="K346" s="16">
        <f>+Tabla2[[#This Row],[Ingresos]]/Tabla2[[#This Row],[Cantidad]]</f>
        <v>157.09302325581396</v>
      </c>
    </row>
    <row r="347" spans="4:11" x14ac:dyDescent="0.3">
      <c r="D347" s="15">
        <v>44541</v>
      </c>
      <c r="E347" s="11" t="s">
        <v>31</v>
      </c>
      <c r="F347" s="11" t="s">
        <v>32</v>
      </c>
      <c r="G347" s="11" t="s">
        <v>53</v>
      </c>
      <c r="H347" s="11" t="s">
        <v>54</v>
      </c>
      <c r="I347" s="11">
        <v>20000</v>
      </c>
      <c r="J347" s="16">
        <v>22668.799999999996</v>
      </c>
      <c r="K347" s="16">
        <f>+Tabla2[[#This Row],[Ingresos]]/Tabla2[[#This Row],[Cantidad]]</f>
        <v>1.1334399999999998</v>
      </c>
    </row>
    <row r="348" spans="4:11" x14ac:dyDescent="0.3">
      <c r="D348" s="15">
        <v>44541</v>
      </c>
      <c r="E348" s="11" t="s">
        <v>34</v>
      </c>
      <c r="F348" s="11" t="s">
        <v>32</v>
      </c>
      <c r="G348" s="11" t="s">
        <v>55</v>
      </c>
      <c r="H348" s="11" t="s">
        <v>54</v>
      </c>
      <c r="I348" s="11">
        <v>69</v>
      </c>
      <c r="J348" s="16">
        <v>12558</v>
      </c>
      <c r="K348" s="16">
        <f>+Tabla2[[#This Row],[Ingresos]]/Tabla2[[#This Row],[Cantidad]]</f>
        <v>182</v>
      </c>
    </row>
    <row r="349" spans="4:11" x14ac:dyDescent="0.3">
      <c r="D349" s="15">
        <v>44538</v>
      </c>
      <c r="E349" s="11" t="s">
        <v>25</v>
      </c>
      <c r="F349" s="11" t="s">
        <v>32</v>
      </c>
      <c r="G349" s="11" t="s">
        <v>56</v>
      </c>
      <c r="H349" s="11" t="s">
        <v>54</v>
      </c>
      <c r="I349" s="11">
        <v>68</v>
      </c>
      <c r="J349" s="16">
        <v>45309.599999999991</v>
      </c>
      <c r="K349" s="16">
        <f>+Tabla2[[#This Row],[Ingresos]]/Tabla2[[#This Row],[Cantidad]]</f>
        <v>666.31764705882335</v>
      </c>
    </row>
    <row r="350" spans="4:11" x14ac:dyDescent="0.3">
      <c r="D350" s="15">
        <v>44540</v>
      </c>
      <c r="E350" s="11" t="s">
        <v>29</v>
      </c>
      <c r="F350" s="11" t="s">
        <v>32</v>
      </c>
      <c r="G350" s="11" t="s">
        <v>57</v>
      </c>
      <c r="H350" s="11" t="s">
        <v>58</v>
      </c>
      <c r="I350" s="11">
        <v>10000</v>
      </c>
      <c r="J350" s="16">
        <v>18816</v>
      </c>
      <c r="K350" s="16">
        <f>+Tabla2[[#This Row],[Ingresos]]/Tabla2[[#This Row],[Cantidad]]</f>
        <v>1.8815999999999999</v>
      </c>
    </row>
    <row r="351" spans="4:11" x14ac:dyDescent="0.3">
      <c r="D351" s="15">
        <v>44540</v>
      </c>
      <c r="E351" s="11" t="s">
        <v>31</v>
      </c>
      <c r="F351" s="11" t="s">
        <v>32</v>
      </c>
      <c r="G351" s="11" t="s">
        <v>59</v>
      </c>
      <c r="H351" s="11" t="s">
        <v>58</v>
      </c>
      <c r="I351" s="11">
        <v>40</v>
      </c>
      <c r="J351" s="16">
        <v>300000</v>
      </c>
      <c r="K351" s="16">
        <f>+Tabla2[[#This Row],[Ingresos]]/Tabla2[[#This Row],[Cantidad]]</f>
        <v>7500</v>
      </c>
    </row>
    <row r="352" spans="4:11" x14ac:dyDescent="0.3">
      <c r="D352" s="15">
        <v>44557</v>
      </c>
      <c r="E352" s="11" t="s">
        <v>34</v>
      </c>
      <c r="F352" s="11" t="s">
        <v>32</v>
      </c>
      <c r="G352" s="11" t="s">
        <v>60</v>
      </c>
      <c r="H352" s="11" t="s">
        <v>61</v>
      </c>
      <c r="I352" s="11">
        <v>100</v>
      </c>
      <c r="J352" s="16">
        <v>760</v>
      </c>
      <c r="K352" s="16">
        <f>+Tabla2[[#This Row],[Ingresos]]/Tabla2[[#This Row],[Cantidad]]</f>
        <v>7.6</v>
      </c>
    </row>
    <row r="353" spans="4:11" x14ac:dyDescent="0.3">
      <c r="D353" s="15">
        <v>44558</v>
      </c>
      <c r="E353" s="11" t="s">
        <v>25</v>
      </c>
      <c r="F353" s="11" t="s">
        <v>26</v>
      </c>
      <c r="G353" s="11" t="s">
        <v>62</v>
      </c>
      <c r="H353" s="11" t="s">
        <v>61</v>
      </c>
      <c r="I353" s="11">
        <v>88</v>
      </c>
      <c r="J353" s="16">
        <v>1260</v>
      </c>
      <c r="K353" s="16">
        <f>+Tabla2[[#This Row],[Ingresos]]/Tabla2[[#This Row],[Cantidad]]</f>
        <v>14.318181818181818</v>
      </c>
    </row>
    <row r="354" spans="4:11" x14ac:dyDescent="0.3">
      <c r="D354" s="15">
        <v>44558</v>
      </c>
      <c r="E354" s="11" t="s">
        <v>29</v>
      </c>
      <c r="F354" s="11" t="s">
        <v>42</v>
      </c>
      <c r="G354" s="11" t="s">
        <v>63</v>
      </c>
      <c r="H354" s="11" t="s">
        <v>64</v>
      </c>
      <c r="I354" s="11">
        <v>46</v>
      </c>
      <c r="J354" s="16">
        <v>50000</v>
      </c>
      <c r="K354" s="16">
        <f>+Tabla2[[#This Row],[Ingresos]]/Tabla2[[#This Row],[Cantidad]]</f>
        <v>1086.9565217391305</v>
      </c>
    </row>
    <row r="355" spans="4:11" x14ac:dyDescent="0.3">
      <c r="D355" s="15">
        <v>44558</v>
      </c>
      <c r="E355" s="11" t="s">
        <v>31</v>
      </c>
      <c r="F355" s="11" t="s">
        <v>26</v>
      </c>
      <c r="G355" s="11" t="s">
        <v>65</v>
      </c>
      <c r="H355" s="11" t="s">
        <v>66</v>
      </c>
      <c r="I355" s="11">
        <v>93</v>
      </c>
      <c r="J355" s="16">
        <v>4000000</v>
      </c>
      <c r="K355" s="16">
        <f>+Tabla2[[#This Row],[Ingresos]]/Tabla2[[#This Row],[Cantidad]]</f>
        <v>43010.752688172041</v>
      </c>
    </row>
    <row r="356" spans="4:11" x14ac:dyDescent="0.3">
      <c r="D356" s="15">
        <v>44561</v>
      </c>
      <c r="E356" s="11" t="s">
        <v>34</v>
      </c>
      <c r="F356" s="11" t="s">
        <v>26</v>
      </c>
      <c r="G356" s="11" t="s">
        <v>67</v>
      </c>
      <c r="H356" s="11" t="s">
        <v>64</v>
      </c>
      <c r="I356" s="11">
        <v>96</v>
      </c>
      <c r="J356" s="16">
        <v>240000</v>
      </c>
      <c r="K356" s="16">
        <f>+Tabla2[[#This Row],[Ingresos]]/Tabla2[[#This Row],[Cantidad]]</f>
        <v>2500</v>
      </c>
    </row>
    <row r="357" spans="4:11" x14ac:dyDescent="0.3">
      <c r="D357" s="15">
        <v>44538</v>
      </c>
      <c r="E357" s="11" t="s">
        <v>25</v>
      </c>
      <c r="F357" s="11" t="s">
        <v>26</v>
      </c>
      <c r="G357" s="11" t="s">
        <v>27</v>
      </c>
      <c r="H357" s="11" t="s">
        <v>28</v>
      </c>
      <c r="I357" s="11">
        <v>3</v>
      </c>
      <c r="J357" s="16">
        <v>441835</v>
      </c>
      <c r="K357" s="16">
        <f>+Tabla2[[#This Row],[Ingresos]]/Tabla2[[#This Row],[Cantidad]]</f>
        <v>147278.33333333334</v>
      </c>
    </row>
    <row r="358" spans="4:11" x14ac:dyDescent="0.3">
      <c r="D358" s="15">
        <v>44536</v>
      </c>
      <c r="E358" s="11" t="s">
        <v>29</v>
      </c>
      <c r="F358" s="11" t="s">
        <v>42</v>
      </c>
      <c r="G358" s="11" t="s">
        <v>30</v>
      </c>
      <c r="H358" s="11" t="s">
        <v>28</v>
      </c>
      <c r="I358" s="11">
        <v>38</v>
      </c>
      <c r="J358" s="16">
        <v>53000</v>
      </c>
      <c r="K358" s="16">
        <f>+Tabla2[[#This Row],[Ingresos]]/Tabla2[[#This Row],[Cantidad]]</f>
        <v>1394.7368421052631</v>
      </c>
    </row>
    <row r="359" spans="4:11" x14ac:dyDescent="0.3">
      <c r="D359" s="15">
        <v>44536</v>
      </c>
      <c r="E359" s="11" t="s">
        <v>31</v>
      </c>
      <c r="F359" s="11" t="s">
        <v>32</v>
      </c>
      <c r="G359" s="11" t="s">
        <v>33</v>
      </c>
      <c r="H359" s="11" t="s">
        <v>28</v>
      </c>
      <c r="I359" s="11">
        <v>42</v>
      </c>
      <c r="J359" s="16">
        <v>7856.7999999999993</v>
      </c>
      <c r="K359" s="16">
        <f>+Tabla2[[#This Row],[Ingresos]]/Tabla2[[#This Row],[Cantidad]]</f>
        <v>187.06666666666666</v>
      </c>
    </row>
    <row r="360" spans="4:11" x14ac:dyDescent="0.3">
      <c r="D360" s="15">
        <v>44540</v>
      </c>
      <c r="E360" s="11" t="s">
        <v>34</v>
      </c>
      <c r="F360" s="11" t="s">
        <v>26</v>
      </c>
      <c r="G360" s="11" t="s">
        <v>35</v>
      </c>
      <c r="H360" s="11" t="s">
        <v>28</v>
      </c>
      <c r="I360" s="11">
        <v>2000</v>
      </c>
      <c r="J360" s="16">
        <v>8032.5</v>
      </c>
      <c r="K360" s="16">
        <f>+Tabla2[[#This Row],[Ingresos]]/Tabla2[[#This Row],[Cantidad]]</f>
        <v>4.0162500000000003</v>
      </c>
    </row>
    <row r="361" spans="4:11" x14ac:dyDescent="0.3">
      <c r="D361" s="15">
        <v>44535</v>
      </c>
      <c r="E361" s="11" t="s">
        <v>25</v>
      </c>
      <c r="F361" s="11" t="s">
        <v>26</v>
      </c>
      <c r="G361" s="11" t="s">
        <v>36</v>
      </c>
      <c r="H361" s="11" t="s">
        <v>28</v>
      </c>
      <c r="I361" s="11">
        <v>200000</v>
      </c>
      <c r="J361" s="16">
        <v>5809.3</v>
      </c>
      <c r="K361" s="16">
        <f>+Tabla2[[#This Row],[Ingresos]]/Tabla2[[#This Row],[Cantidad]]</f>
        <v>2.9046499999999999E-2</v>
      </c>
    </row>
    <row r="362" spans="4:11" x14ac:dyDescent="0.3">
      <c r="D362" s="15">
        <v>44535</v>
      </c>
      <c r="E362" s="11" t="s">
        <v>29</v>
      </c>
      <c r="F362" s="11" t="s">
        <v>32</v>
      </c>
      <c r="G362" s="11" t="s">
        <v>37</v>
      </c>
      <c r="H362" s="11" t="s">
        <v>38</v>
      </c>
      <c r="I362" s="11">
        <v>12</v>
      </c>
      <c r="J362" s="16">
        <v>10080</v>
      </c>
      <c r="K362" s="16">
        <f>+Tabla2[[#This Row],[Ingresos]]/Tabla2[[#This Row],[Cantidad]]</f>
        <v>840</v>
      </c>
    </row>
    <row r="363" spans="4:11" x14ac:dyDescent="0.3">
      <c r="D363" s="15">
        <v>44542</v>
      </c>
      <c r="E363" s="11" t="s">
        <v>31</v>
      </c>
      <c r="F363" s="11" t="s">
        <v>32</v>
      </c>
      <c r="G363" s="11" t="s">
        <v>39</v>
      </c>
      <c r="H363" s="11" t="s">
        <v>38</v>
      </c>
      <c r="I363" s="11">
        <v>97</v>
      </c>
      <c r="J363" s="16">
        <v>26404</v>
      </c>
      <c r="K363" s="16">
        <f>+Tabla2[[#This Row],[Ingresos]]/Tabla2[[#This Row],[Cantidad]]</f>
        <v>272.20618556701032</v>
      </c>
    </row>
    <row r="364" spans="4:11" x14ac:dyDescent="0.3">
      <c r="D364" s="15">
        <v>44542</v>
      </c>
      <c r="E364" s="11" t="s">
        <v>34</v>
      </c>
      <c r="F364" s="11" t="s">
        <v>32</v>
      </c>
      <c r="G364" s="11" t="s">
        <v>40</v>
      </c>
      <c r="H364" s="11" t="s">
        <v>38</v>
      </c>
      <c r="I364" s="11">
        <v>53</v>
      </c>
      <c r="J364" s="16">
        <v>3391.5</v>
      </c>
      <c r="K364" s="16">
        <f>+Tabla2[[#This Row],[Ingresos]]/Tabla2[[#This Row],[Cantidad]]</f>
        <v>63.990566037735846</v>
      </c>
    </row>
    <row r="365" spans="4:11" x14ac:dyDescent="0.3">
      <c r="D365" s="15">
        <v>44542</v>
      </c>
      <c r="E365" s="11" t="s">
        <v>25</v>
      </c>
      <c r="F365" s="11" t="s">
        <v>32</v>
      </c>
      <c r="G365" s="11" t="s">
        <v>41</v>
      </c>
      <c r="H365" s="11" t="s">
        <v>38</v>
      </c>
      <c r="I365" s="11">
        <v>61</v>
      </c>
      <c r="J365" s="16">
        <v>2720.9</v>
      </c>
      <c r="K365" s="16">
        <f>+Tabla2[[#This Row],[Ingresos]]/Tabla2[[#This Row],[Cantidad]]</f>
        <v>44.604918032786884</v>
      </c>
    </row>
    <row r="366" spans="4:11" x14ac:dyDescent="0.3">
      <c r="D366" s="15">
        <v>44542</v>
      </c>
      <c r="E366" s="11" t="s">
        <v>29</v>
      </c>
      <c r="F366" s="11" t="s">
        <v>32</v>
      </c>
      <c r="G366" s="11" t="s">
        <v>43</v>
      </c>
      <c r="H366" s="11" t="s">
        <v>38</v>
      </c>
      <c r="I366" s="11">
        <v>45</v>
      </c>
      <c r="J366" s="16">
        <v>8372</v>
      </c>
      <c r="K366" s="16">
        <f>+Tabla2[[#This Row],[Ingresos]]/Tabla2[[#This Row],[Cantidad]]</f>
        <v>186.04444444444445</v>
      </c>
    </row>
    <row r="367" spans="4:11" x14ac:dyDescent="0.3">
      <c r="D367" s="15">
        <v>44560</v>
      </c>
      <c r="E367" s="11" t="s">
        <v>31</v>
      </c>
      <c r="F367" s="11" t="s">
        <v>32</v>
      </c>
      <c r="G367" s="11" t="s">
        <v>44</v>
      </c>
      <c r="H367" s="11" t="s">
        <v>45</v>
      </c>
      <c r="I367" s="11">
        <v>43</v>
      </c>
      <c r="J367" s="16">
        <v>3500000</v>
      </c>
      <c r="K367" s="16">
        <f>+Tabla2[[#This Row],[Ingresos]]/Tabla2[[#This Row],[Cantidad]]</f>
        <v>81395.348837209298</v>
      </c>
    </row>
    <row r="368" spans="4:11" x14ac:dyDescent="0.3">
      <c r="D368" s="15">
        <v>44541</v>
      </c>
      <c r="E368" s="11" t="s">
        <v>34</v>
      </c>
      <c r="F368" s="11" t="s">
        <v>26</v>
      </c>
      <c r="G368" s="11" t="s">
        <v>46</v>
      </c>
      <c r="H368" s="11" t="s">
        <v>45</v>
      </c>
      <c r="I368" s="11">
        <v>18</v>
      </c>
      <c r="J368" s="16">
        <v>10164</v>
      </c>
      <c r="K368" s="16">
        <f>+Tabla2[[#This Row],[Ingresos]]/Tabla2[[#This Row],[Cantidad]]</f>
        <v>564.66666666666663</v>
      </c>
    </row>
    <row r="369" spans="4:11" x14ac:dyDescent="0.3">
      <c r="D369" s="15">
        <v>44538</v>
      </c>
      <c r="E369" s="11" t="s">
        <v>25</v>
      </c>
      <c r="F369" s="11" t="s">
        <v>26</v>
      </c>
      <c r="G369" s="11" t="s">
        <v>47</v>
      </c>
      <c r="H369" s="11" t="s">
        <v>45</v>
      </c>
      <c r="I369" s="11">
        <v>41</v>
      </c>
      <c r="J369" s="16">
        <v>4379.2</v>
      </c>
      <c r="K369" s="16">
        <f>+Tabla2[[#This Row],[Ingresos]]/Tabla2[[#This Row],[Cantidad]]</f>
        <v>106.80975609756098</v>
      </c>
    </row>
    <row r="370" spans="4:11" x14ac:dyDescent="0.3">
      <c r="D370" s="15">
        <v>44540</v>
      </c>
      <c r="E370" s="11" t="s">
        <v>29</v>
      </c>
      <c r="F370" s="11" t="s">
        <v>26</v>
      </c>
      <c r="G370" s="11" t="s">
        <v>48</v>
      </c>
      <c r="H370" s="11" t="s">
        <v>49</v>
      </c>
      <c r="I370" s="11">
        <v>19</v>
      </c>
      <c r="J370" s="16">
        <v>98000</v>
      </c>
      <c r="K370" s="16">
        <f>+Tabla2[[#This Row],[Ingresos]]/Tabla2[[#This Row],[Cantidad]]</f>
        <v>5157.894736842105</v>
      </c>
    </row>
    <row r="371" spans="4:11" x14ac:dyDescent="0.3">
      <c r="D371" s="15">
        <v>44557</v>
      </c>
      <c r="E371" s="11" t="s">
        <v>31</v>
      </c>
      <c r="F371" s="11" t="s">
        <v>32</v>
      </c>
      <c r="G371" s="11" t="s">
        <v>48</v>
      </c>
      <c r="H371" s="11" t="s">
        <v>49</v>
      </c>
      <c r="I371" s="11">
        <v>65</v>
      </c>
      <c r="J371" s="16">
        <v>1004.64</v>
      </c>
      <c r="K371" s="16">
        <f>+Tabla2[[#This Row],[Ingresos]]/Tabla2[[#This Row],[Cantidad]]</f>
        <v>15.456</v>
      </c>
    </row>
    <row r="372" spans="4:11" x14ac:dyDescent="0.3">
      <c r="D372" s="15">
        <v>44558</v>
      </c>
      <c r="E372" s="11" t="s">
        <v>34</v>
      </c>
      <c r="F372" s="11" t="s">
        <v>32</v>
      </c>
      <c r="G372" s="11" t="s">
        <v>48</v>
      </c>
      <c r="H372" s="11" t="s">
        <v>49</v>
      </c>
      <c r="I372" s="11">
        <v>13</v>
      </c>
      <c r="J372" s="16">
        <v>0</v>
      </c>
      <c r="K372" s="16">
        <f>+Tabla2[[#This Row],[Ingresos]]/Tabla2[[#This Row],[Cantidad]]</f>
        <v>0</v>
      </c>
    </row>
    <row r="373" spans="4:11" x14ac:dyDescent="0.3">
      <c r="D373" s="15">
        <v>44561</v>
      </c>
      <c r="E373" s="11" t="s">
        <v>25</v>
      </c>
      <c r="F373" s="11" t="s">
        <v>32</v>
      </c>
      <c r="G373" s="11" t="s">
        <v>50</v>
      </c>
      <c r="H373" s="11" t="s">
        <v>49</v>
      </c>
      <c r="I373" s="11">
        <v>10000</v>
      </c>
      <c r="J373" s="16">
        <v>0</v>
      </c>
      <c r="K373" s="16">
        <f>+Tabla2[[#This Row],[Ingresos]]/Tabla2[[#This Row],[Cantidad]]</f>
        <v>0</v>
      </c>
    </row>
    <row r="374" spans="4:11" x14ac:dyDescent="0.3">
      <c r="D374" s="15">
        <v>44538</v>
      </c>
      <c r="E374" s="11" t="s">
        <v>29</v>
      </c>
      <c r="F374" s="11" t="s">
        <v>32</v>
      </c>
      <c r="G374" s="11" t="s">
        <v>51</v>
      </c>
      <c r="H374" s="11" t="s">
        <v>49</v>
      </c>
      <c r="I374" s="11">
        <v>33</v>
      </c>
      <c r="J374" s="16">
        <v>0</v>
      </c>
      <c r="K374" s="16">
        <f>+Tabla2[[#This Row],[Ingresos]]/Tabla2[[#This Row],[Cantidad]]</f>
        <v>0</v>
      </c>
    </row>
    <row r="375" spans="4:11" x14ac:dyDescent="0.3">
      <c r="D375" s="15">
        <v>44538</v>
      </c>
      <c r="E375" s="11" t="s">
        <v>31</v>
      </c>
      <c r="F375" s="11" t="s">
        <v>32</v>
      </c>
      <c r="G375" s="11" t="s">
        <v>52</v>
      </c>
      <c r="H375" s="11" t="s">
        <v>49</v>
      </c>
      <c r="I375" s="11">
        <v>34</v>
      </c>
      <c r="J375" s="16">
        <v>0</v>
      </c>
      <c r="K375" s="16">
        <f>+Tabla2[[#This Row],[Ingresos]]/Tabla2[[#This Row],[Cantidad]]</f>
        <v>0</v>
      </c>
    </row>
    <row r="376" spans="4:11" x14ac:dyDescent="0.3">
      <c r="D376" s="15">
        <v>44538</v>
      </c>
      <c r="E376" s="11" t="s">
        <v>34</v>
      </c>
      <c r="F376" s="11" t="s">
        <v>32</v>
      </c>
      <c r="G376" s="11" t="s">
        <v>53</v>
      </c>
      <c r="H376" s="11" t="s">
        <v>54</v>
      </c>
      <c r="I376" s="11">
        <v>2000</v>
      </c>
      <c r="J376" s="16">
        <v>0</v>
      </c>
      <c r="K376" s="16">
        <f>+Tabla2[[#This Row],[Ingresos]]/Tabla2[[#This Row],[Cantidad]]</f>
        <v>0</v>
      </c>
    </row>
    <row r="377" spans="4:11" x14ac:dyDescent="0.3">
      <c r="D377" s="15">
        <v>44538</v>
      </c>
      <c r="E377" s="11" t="s">
        <v>25</v>
      </c>
      <c r="F377" s="11" t="s">
        <v>26</v>
      </c>
      <c r="G377" s="11" t="s">
        <v>55</v>
      </c>
      <c r="H377" s="11" t="s">
        <v>54</v>
      </c>
      <c r="I377" s="11">
        <v>24</v>
      </c>
      <c r="J377" s="16">
        <v>0</v>
      </c>
      <c r="K377" s="16">
        <f>+Tabla2[[#This Row],[Ingresos]]/Tabla2[[#This Row],[Cantidad]]</f>
        <v>0</v>
      </c>
    </row>
  </sheetData>
  <mergeCells count="1">
    <mergeCell ref="D2:M6"/>
  </mergeCells>
  <conditionalFormatting sqref="K9:K377">
    <cfRule type="cellIs" dxfId="2" priority="1" operator="equal">
      <formula>"#¡DIV/0!"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0EA2-B1D9-4399-BF40-DBD91D8D5586}">
  <sheetPr>
    <tabColor rgb="FF009999"/>
  </sheetPr>
  <dimension ref="A2:M22"/>
  <sheetViews>
    <sheetView showGridLines="0" workbookViewId="0">
      <selection activeCell="I20" sqref="I20"/>
    </sheetView>
  </sheetViews>
  <sheetFormatPr baseColWidth="10" defaultRowHeight="14.4" x14ac:dyDescent="0.3"/>
  <cols>
    <col min="1" max="11" width="11.5546875" style="1"/>
    <col min="12" max="12" width="18.21875" style="1" customWidth="1"/>
    <col min="13" max="16384" width="11.5546875" style="1"/>
  </cols>
  <sheetData>
    <row r="2" spans="1:13" x14ac:dyDescent="0.3">
      <c r="A2" s="2"/>
      <c r="B2" s="2"/>
      <c r="C2" s="2"/>
      <c r="D2" s="28" t="e">
        <v>#REF!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x14ac:dyDescent="0.3">
      <c r="D8" s="7" t="s">
        <v>1</v>
      </c>
      <c r="E8" s="7" t="s">
        <v>2</v>
      </c>
      <c r="F8" s="49" t="s">
        <v>3</v>
      </c>
      <c r="G8" s="49"/>
      <c r="H8" s="49"/>
      <c r="I8" s="49"/>
      <c r="J8" s="7" t="s">
        <v>6</v>
      </c>
      <c r="K8" s="58" t="s">
        <v>5</v>
      </c>
      <c r="L8" s="7" t="s">
        <v>7</v>
      </c>
      <c r="M8" s="7" t="s">
        <v>8</v>
      </c>
    </row>
    <row r="9" spans="1:13" x14ac:dyDescent="0.3">
      <c r="D9" s="9">
        <v>44298</v>
      </c>
      <c r="E9" s="8" t="s">
        <v>9</v>
      </c>
      <c r="F9" s="53" t="str">
        <f>+VLOOKUP(E9,$A$17:$C$22,2,FALSE)</f>
        <v>PRODUCTO A</v>
      </c>
      <c r="G9" s="54"/>
      <c r="H9" s="54"/>
      <c r="I9" s="55"/>
      <c r="J9" s="56">
        <v>1538</v>
      </c>
      <c r="K9" s="59"/>
      <c r="L9" s="57">
        <f>+VLOOKUP(E9,$A$17:$C$22,3,FALSE)</f>
        <v>10000</v>
      </c>
      <c r="M9" s="10" t="e">
        <f>+L9*#REF!</f>
        <v>#REF!</v>
      </c>
    </row>
    <row r="10" spans="1:13" x14ac:dyDescent="0.3">
      <c r="D10" s="9">
        <v>44299</v>
      </c>
      <c r="E10" s="8" t="s">
        <v>10</v>
      </c>
      <c r="F10" s="53" t="str">
        <f>+VLOOKUP(E10,$A$17:$C$22,2,FALSE)</f>
        <v>PRODUCTO B</v>
      </c>
      <c r="G10" s="54"/>
      <c r="H10" s="54"/>
      <c r="I10" s="55"/>
      <c r="J10" s="56">
        <v>1538</v>
      </c>
      <c r="K10" s="59"/>
      <c r="L10" s="57">
        <f>+VLOOKUP(E10,$A$17:$C$22,3,FALSE)</f>
        <v>20000</v>
      </c>
      <c r="M10" s="10" t="e">
        <f>+L10*#REF!</f>
        <v>#REF!</v>
      </c>
    </row>
    <row r="11" spans="1:13" x14ac:dyDescent="0.3">
      <c r="D11" s="9">
        <v>44300</v>
      </c>
      <c r="E11" s="8" t="s">
        <v>11</v>
      </c>
      <c r="F11" s="53" t="str">
        <f>+VLOOKUP(E11,$A$17:$C$22,2,FALSE)</f>
        <v>PRODUCTO C</v>
      </c>
      <c r="G11" s="54"/>
      <c r="H11" s="54"/>
      <c r="I11" s="55"/>
      <c r="J11" s="56">
        <v>1538</v>
      </c>
      <c r="K11" s="59"/>
      <c r="L11" s="57">
        <f>+VLOOKUP(E11,$A$17:$C$22,3,FALSE)</f>
        <v>30000</v>
      </c>
      <c r="M11" s="10" t="e">
        <f>+L11*#REF!</f>
        <v>#REF!</v>
      </c>
    </row>
    <row r="12" spans="1:13" x14ac:dyDescent="0.3">
      <c r="D12" s="9">
        <v>44301</v>
      </c>
      <c r="E12" s="8" t="s">
        <v>12</v>
      </c>
      <c r="F12" s="53" t="str">
        <f>+VLOOKUP(E12,$A$17:$C$22,2,FALSE)</f>
        <v>PRODUCTO D</v>
      </c>
      <c r="G12" s="54"/>
      <c r="H12" s="54"/>
      <c r="I12" s="55"/>
      <c r="J12" s="56">
        <v>1538</v>
      </c>
      <c r="K12" s="59"/>
      <c r="L12" s="57">
        <f>+VLOOKUP(E12,$A$17:$C$22,3,FALSE)</f>
        <v>50000</v>
      </c>
      <c r="M12" s="10" t="e">
        <f>+L12*#REF!</f>
        <v>#REF!</v>
      </c>
    </row>
    <row r="13" spans="1:13" x14ac:dyDescent="0.3">
      <c r="D13" s="9">
        <v>44302</v>
      </c>
      <c r="E13" s="8" t="s">
        <v>13</v>
      </c>
      <c r="F13" s="53" t="str">
        <f>+VLOOKUP(E13,$A$17:$C$22,2,FALSE)</f>
        <v>PRODUCTO E</v>
      </c>
      <c r="G13" s="54"/>
      <c r="H13" s="54"/>
      <c r="I13" s="55"/>
      <c r="J13" s="56">
        <v>1538</v>
      </c>
      <c r="K13" s="59"/>
      <c r="L13" s="57">
        <f>+VLOOKUP(E13,$A$17:$C$22,3,FALSE)</f>
        <v>25000</v>
      </c>
      <c r="M13" s="10" t="e">
        <f>+L13*#REF!</f>
        <v>#REF!</v>
      </c>
    </row>
    <row r="17" spans="1:3" x14ac:dyDescent="0.3">
      <c r="A17" s="17" t="s">
        <v>2</v>
      </c>
      <c r="B17" s="17" t="s">
        <v>3</v>
      </c>
      <c r="C17" s="17" t="s">
        <v>4</v>
      </c>
    </row>
    <row r="18" spans="1:3" x14ac:dyDescent="0.3">
      <c r="A18" s="8" t="s">
        <v>9</v>
      </c>
      <c r="B18" s="6" t="s">
        <v>14</v>
      </c>
      <c r="C18" s="10">
        <v>10000</v>
      </c>
    </row>
    <row r="19" spans="1:3" x14ac:dyDescent="0.3">
      <c r="A19" s="8" t="s">
        <v>10</v>
      </c>
      <c r="B19" s="6" t="s">
        <v>15</v>
      </c>
      <c r="C19" s="10">
        <v>20000</v>
      </c>
    </row>
    <row r="20" spans="1:3" x14ac:dyDescent="0.3">
      <c r="A20" s="8" t="s">
        <v>11</v>
      </c>
      <c r="B20" s="6" t="s">
        <v>16</v>
      </c>
      <c r="C20" s="10">
        <v>30000</v>
      </c>
    </row>
    <row r="21" spans="1:3" x14ac:dyDescent="0.3">
      <c r="A21" s="8" t="s">
        <v>12</v>
      </c>
      <c r="B21" s="6" t="s">
        <v>17</v>
      </c>
      <c r="C21" s="10">
        <v>50000</v>
      </c>
    </row>
    <row r="22" spans="1:3" x14ac:dyDescent="0.3">
      <c r="A22" s="8" t="s">
        <v>13</v>
      </c>
      <c r="B22" s="6" t="s">
        <v>18</v>
      </c>
      <c r="C22" s="10">
        <v>25000</v>
      </c>
    </row>
  </sheetData>
  <mergeCells count="7">
    <mergeCell ref="F13:I13"/>
    <mergeCell ref="D2:M6"/>
    <mergeCell ref="F8:I8"/>
    <mergeCell ref="F9:I9"/>
    <mergeCell ref="F10:I10"/>
    <mergeCell ref="F11:I11"/>
    <mergeCell ref="F12:I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A8B49-2CC6-4357-B08C-04228FB97477}">
  <sheetPr>
    <tabColor rgb="FF009999"/>
  </sheetPr>
  <dimension ref="A2:M14"/>
  <sheetViews>
    <sheetView showGridLines="0" workbookViewId="0">
      <selection activeCell="G21" sqref="G21"/>
    </sheetView>
  </sheetViews>
  <sheetFormatPr baseColWidth="10" defaultRowHeight="14.4" x14ac:dyDescent="0.3"/>
  <cols>
    <col min="1" max="3" width="11.5546875" style="1"/>
    <col min="4" max="5" width="15.33203125" style="1" bestFit="1" customWidth="1"/>
    <col min="6" max="10" width="11.5546875" style="1"/>
    <col min="11" max="11" width="14.6640625" style="1" bestFit="1" customWidth="1"/>
    <col min="12" max="12" width="22" style="1" bestFit="1" customWidth="1"/>
    <col min="13" max="13" width="34.44140625" style="1" bestFit="1" customWidth="1"/>
    <col min="14" max="16384" width="11.5546875" style="1"/>
  </cols>
  <sheetData>
    <row r="2" spans="1:13" x14ac:dyDescent="0.3">
      <c r="A2" s="2"/>
      <c r="B2" s="2"/>
      <c r="C2" s="2"/>
      <c r="D2" s="28" t="e">
        <v>#NUM!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9" spans="1:13" x14ac:dyDescent="0.3">
      <c r="D9" s="7" t="s">
        <v>78</v>
      </c>
      <c r="E9" s="7" t="s">
        <v>79</v>
      </c>
      <c r="F9" s="7" t="s">
        <v>77</v>
      </c>
    </row>
    <row r="10" spans="1:13" x14ac:dyDescent="0.3">
      <c r="D10" s="10">
        <v>2</v>
      </c>
      <c r="E10" s="10">
        <v>4</v>
      </c>
      <c r="F10" s="10">
        <f>+POWER(D10,E10)</f>
        <v>16</v>
      </c>
    </row>
    <row r="11" spans="1:13" x14ac:dyDescent="0.3">
      <c r="D11" s="10">
        <v>5</v>
      </c>
      <c r="E11" s="10">
        <v>100000000000</v>
      </c>
      <c r="F11" s="10" t="e">
        <f>+POWER(D11,E11)</f>
        <v>#NUM!</v>
      </c>
    </row>
    <row r="12" spans="1:13" x14ac:dyDescent="0.3">
      <c r="D12" s="10">
        <v>4</v>
      </c>
      <c r="E12" s="10">
        <v>100000000000</v>
      </c>
      <c r="F12" s="10" t="e">
        <f>+POWER(D12,E12)</f>
        <v>#NUM!</v>
      </c>
    </row>
    <row r="13" spans="1:13" x14ac:dyDescent="0.3">
      <c r="D13" s="10">
        <v>3</v>
      </c>
      <c r="E13" s="10">
        <v>100000000000</v>
      </c>
      <c r="F13" s="10" t="e">
        <f>+POWER(D13,E13)</f>
        <v>#NUM!</v>
      </c>
    </row>
    <row r="14" spans="1:13" x14ac:dyDescent="0.3">
      <c r="D14" s="10">
        <v>15</v>
      </c>
      <c r="E14" s="10">
        <v>100000000000</v>
      </c>
      <c r="F14" s="10" t="e">
        <f>+POWER(D14,E14)</f>
        <v>#NUM!</v>
      </c>
    </row>
  </sheetData>
  <mergeCells count="1">
    <mergeCell ref="D2:M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5BAF-CAE6-457B-9845-2C6BFCEF3648}">
  <sheetPr>
    <tabColor rgb="FF009999"/>
  </sheetPr>
  <dimension ref="A2:M192"/>
  <sheetViews>
    <sheetView showGridLines="0" workbookViewId="0">
      <selection activeCell="M14" sqref="M14"/>
    </sheetView>
  </sheetViews>
  <sheetFormatPr baseColWidth="10" defaultRowHeight="14.4" x14ac:dyDescent="0.3"/>
  <cols>
    <col min="1" max="3" width="11.5546875" style="1"/>
    <col min="4" max="4" width="15.33203125" style="1" bestFit="1" customWidth="1"/>
    <col min="5" max="5" width="9.6640625" style="1" bestFit="1" customWidth="1"/>
    <col min="6" max="6" width="15.44140625" style="1" bestFit="1" customWidth="1"/>
    <col min="7" max="7" width="21" style="1" bestFit="1" customWidth="1"/>
    <col min="8" max="8" width="19.109375" style="1" bestFit="1" customWidth="1"/>
    <col min="9" max="9" width="8.5546875" style="1" bestFit="1" customWidth="1"/>
    <col min="10" max="10" width="10.109375" style="1" bestFit="1" customWidth="1"/>
    <col min="11" max="11" width="15.88671875" style="1" bestFit="1" customWidth="1"/>
    <col min="12" max="16384" width="11.5546875" style="1"/>
  </cols>
  <sheetData>
    <row r="2" spans="1:13" x14ac:dyDescent="0.3">
      <c r="A2" s="2"/>
      <c r="B2" s="2"/>
      <c r="C2" s="2"/>
      <c r="D2" s="28" t="e">
        <v>#NULL!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8" spans="1:13" x14ac:dyDescent="0.3">
      <c r="D8" s="18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20" t="s">
        <v>5</v>
      </c>
      <c r="J8" s="21" t="s">
        <v>24</v>
      </c>
      <c r="K8" s="22" t="s">
        <v>68</v>
      </c>
    </row>
    <row r="9" spans="1:13" x14ac:dyDescent="0.3">
      <c r="D9" s="23">
        <v>44225</v>
      </c>
      <c r="E9" s="24" t="s">
        <v>25</v>
      </c>
      <c r="F9" s="24" t="s">
        <v>26</v>
      </c>
      <c r="G9" s="24" t="s">
        <v>27</v>
      </c>
      <c r="H9" s="24" t="s">
        <v>28</v>
      </c>
      <c r="I9" s="25">
        <v>10</v>
      </c>
      <c r="J9" s="26">
        <v>200420</v>
      </c>
      <c r="K9" s="27" t="e">
        <f>+I9 J9</f>
        <v>#NULL!</v>
      </c>
    </row>
    <row r="10" spans="1:13" x14ac:dyDescent="0.3">
      <c r="D10" s="23">
        <v>44225</v>
      </c>
      <c r="E10" s="24" t="s">
        <v>29</v>
      </c>
      <c r="F10" s="24" t="s">
        <v>26</v>
      </c>
      <c r="G10" s="24" t="s">
        <v>30</v>
      </c>
      <c r="H10" s="24" t="s">
        <v>28</v>
      </c>
      <c r="I10" s="25">
        <v>5</v>
      </c>
      <c r="J10" s="26">
        <v>500000</v>
      </c>
      <c r="K10" s="27" t="e">
        <f>+I10 J10</f>
        <v>#NULL!</v>
      </c>
    </row>
    <row r="11" spans="1:13" x14ac:dyDescent="0.3">
      <c r="D11" s="23">
        <v>44202</v>
      </c>
      <c r="E11" s="24" t="s">
        <v>31</v>
      </c>
      <c r="F11" s="24" t="s">
        <v>32</v>
      </c>
      <c r="G11" s="24" t="s">
        <v>33</v>
      </c>
      <c r="H11" s="24" t="s">
        <v>28</v>
      </c>
      <c r="I11" s="25">
        <v>69</v>
      </c>
      <c r="J11" s="26">
        <v>11334.399999999998</v>
      </c>
      <c r="K11" s="27" t="e">
        <f>+I11 J11</f>
        <v>#NULL!</v>
      </c>
    </row>
    <row r="12" spans="1:13" x14ac:dyDescent="0.3">
      <c r="D12" s="23">
        <v>44202</v>
      </c>
      <c r="E12" s="24" t="s">
        <v>34</v>
      </c>
      <c r="F12" s="24" t="s">
        <v>32</v>
      </c>
      <c r="G12" s="24" t="s">
        <v>35</v>
      </c>
      <c r="H12" s="24" t="s">
        <v>28</v>
      </c>
      <c r="I12" s="25">
        <v>0</v>
      </c>
      <c r="J12" s="26">
        <v>16779</v>
      </c>
      <c r="K12" s="27" t="e">
        <f>+I12 J12</f>
        <v>#NULL!</v>
      </c>
    </row>
    <row r="13" spans="1:13" x14ac:dyDescent="0.3">
      <c r="D13" s="23">
        <v>44202</v>
      </c>
      <c r="E13" s="24" t="s">
        <v>25</v>
      </c>
      <c r="F13" s="24" t="s">
        <v>32</v>
      </c>
      <c r="G13" s="24" t="s">
        <v>36</v>
      </c>
      <c r="H13" s="24" t="s">
        <v>28</v>
      </c>
      <c r="I13" s="25">
        <v>11</v>
      </c>
      <c r="J13" s="26">
        <v>12294.1</v>
      </c>
      <c r="K13" s="27" t="e">
        <f>+I13 J13</f>
        <v>#NULL!</v>
      </c>
    </row>
    <row r="14" spans="1:13" x14ac:dyDescent="0.3">
      <c r="D14" s="23">
        <v>44210</v>
      </c>
      <c r="E14" s="24" t="s">
        <v>29</v>
      </c>
      <c r="F14" s="24" t="s">
        <v>32</v>
      </c>
      <c r="G14" s="24" t="s">
        <v>37</v>
      </c>
      <c r="H14" s="24" t="s">
        <v>38</v>
      </c>
      <c r="I14" s="25">
        <v>40</v>
      </c>
      <c r="J14" s="26">
        <v>17920</v>
      </c>
      <c r="K14" s="27" t="e">
        <f>+I14 J14</f>
        <v>#NULL!</v>
      </c>
    </row>
    <row r="15" spans="1:13" x14ac:dyDescent="0.3">
      <c r="D15" s="23">
        <v>44210</v>
      </c>
      <c r="E15" s="24" t="s">
        <v>31</v>
      </c>
      <c r="F15" s="24" t="s">
        <v>32</v>
      </c>
      <c r="G15" s="24" t="s">
        <v>39</v>
      </c>
      <c r="H15" s="24" t="s">
        <v>38</v>
      </c>
      <c r="I15" s="25">
        <v>5</v>
      </c>
      <c r="J15" s="26">
        <v>35420</v>
      </c>
      <c r="K15" s="27" t="e">
        <f>+I15 J15</f>
        <v>#NULL!</v>
      </c>
    </row>
    <row r="16" spans="1:13" x14ac:dyDescent="0.3">
      <c r="D16" s="23">
        <v>44206</v>
      </c>
      <c r="E16" s="24" t="s">
        <v>34</v>
      </c>
      <c r="F16" s="24" t="s">
        <v>32</v>
      </c>
      <c r="G16" s="24" t="s">
        <v>40</v>
      </c>
      <c r="H16" s="24" t="s">
        <v>38</v>
      </c>
      <c r="I16" s="25">
        <v>0</v>
      </c>
      <c r="J16" s="26">
        <v>3570000</v>
      </c>
      <c r="K16" s="27" t="e">
        <f>+I16 J16</f>
        <v>#NULL!</v>
      </c>
    </row>
    <row r="17" spans="4:11" x14ac:dyDescent="0.3">
      <c r="D17" s="23">
        <v>44202</v>
      </c>
      <c r="E17" s="24" t="s">
        <v>25</v>
      </c>
      <c r="F17" s="24" t="s">
        <v>26</v>
      </c>
      <c r="G17" s="24" t="s">
        <v>41</v>
      </c>
      <c r="H17" s="24" t="s">
        <v>38</v>
      </c>
      <c r="I17" s="25">
        <v>0</v>
      </c>
      <c r="J17" s="26">
        <v>3767.4</v>
      </c>
      <c r="K17" s="27" t="e">
        <f>+I17 J17</f>
        <v>#NULL!</v>
      </c>
    </row>
    <row r="18" spans="4:11" x14ac:dyDescent="0.3">
      <c r="D18" s="23">
        <v>44227</v>
      </c>
      <c r="E18" s="24" t="s">
        <v>29</v>
      </c>
      <c r="F18" s="24" t="s">
        <v>42</v>
      </c>
      <c r="G18" s="24" t="s">
        <v>43</v>
      </c>
      <c r="H18" s="24" t="s">
        <v>38</v>
      </c>
      <c r="I18" s="25">
        <v>94</v>
      </c>
      <c r="J18" s="26">
        <v>15456</v>
      </c>
      <c r="K18" s="27" t="e">
        <f>+I18 J18</f>
        <v>#NULL!</v>
      </c>
    </row>
    <row r="19" spans="4:11" x14ac:dyDescent="0.3">
      <c r="D19" s="23">
        <v>44201</v>
      </c>
      <c r="E19" s="24" t="s">
        <v>31</v>
      </c>
      <c r="F19" s="24" t="s">
        <v>26</v>
      </c>
      <c r="G19" s="24" t="s">
        <v>44</v>
      </c>
      <c r="H19" s="24" t="s">
        <v>45</v>
      </c>
      <c r="I19" s="25">
        <v>91</v>
      </c>
      <c r="J19" s="26">
        <v>11900</v>
      </c>
      <c r="K19" s="27" t="e">
        <f>+I19 J19</f>
        <v>#NULL!</v>
      </c>
    </row>
    <row r="20" spans="4:11" x14ac:dyDescent="0.3">
      <c r="D20" s="23">
        <v>44204</v>
      </c>
      <c r="E20" s="24" t="s">
        <v>34</v>
      </c>
      <c r="F20" s="24" t="s">
        <v>26</v>
      </c>
      <c r="G20" s="24" t="s">
        <v>46</v>
      </c>
      <c r="H20" s="24" t="s">
        <v>45</v>
      </c>
      <c r="I20" s="25">
        <v>32</v>
      </c>
      <c r="J20" s="26">
        <v>616000</v>
      </c>
      <c r="K20" s="27" t="e">
        <f>+I20 J20</f>
        <v>#NULL!</v>
      </c>
    </row>
    <row r="21" spans="4:11" x14ac:dyDescent="0.3">
      <c r="D21" s="23">
        <v>44226</v>
      </c>
      <c r="E21" s="24" t="s">
        <v>25</v>
      </c>
      <c r="F21" s="24" t="s">
        <v>26</v>
      </c>
      <c r="G21" s="24" t="s">
        <v>47</v>
      </c>
      <c r="H21" s="24" t="s">
        <v>45</v>
      </c>
      <c r="I21" s="25">
        <v>55</v>
      </c>
      <c r="J21" s="26">
        <v>5667.1999999999989</v>
      </c>
      <c r="K21" s="27" t="e">
        <f>+I21 J21</f>
        <v>#NULL!</v>
      </c>
    </row>
    <row r="22" spans="4:11" x14ac:dyDescent="0.3">
      <c r="D22" s="23">
        <v>44206</v>
      </c>
      <c r="E22" s="24" t="s">
        <v>29</v>
      </c>
      <c r="F22" s="24" t="s">
        <v>42</v>
      </c>
      <c r="G22" s="24" t="s">
        <v>48</v>
      </c>
      <c r="H22" s="24" t="s">
        <v>49</v>
      </c>
      <c r="I22" s="25">
        <v>20000</v>
      </c>
      <c r="J22" s="26">
        <v>98000</v>
      </c>
      <c r="K22" s="27" t="e">
        <f>+I22 J22</f>
        <v>#NULL!</v>
      </c>
    </row>
    <row r="23" spans="4:11" x14ac:dyDescent="0.3">
      <c r="D23" s="23">
        <v>44208</v>
      </c>
      <c r="E23" s="24" t="s">
        <v>31</v>
      </c>
      <c r="F23" s="24" t="s">
        <v>32</v>
      </c>
      <c r="G23" s="24" t="s">
        <v>48</v>
      </c>
      <c r="H23" s="24" t="s">
        <v>49</v>
      </c>
      <c r="I23" s="25">
        <v>90</v>
      </c>
      <c r="J23" s="26">
        <v>2051.14</v>
      </c>
      <c r="K23" s="27" t="e">
        <f>+I23 J23</f>
        <v>#NULL!</v>
      </c>
    </row>
    <row r="24" spans="4:11" x14ac:dyDescent="0.3">
      <c r="D24" s="23">
        <v>44208</v>
      </c>
      <c r="E24" s="24" t="s">
        <v>34</v>
      </c>
      <c r="F24" s="24" t="s">
        <v>26</v>
      </c>
      <c r="G24" s="24" t="s">
        <v>48</v>
      </c>
      <c r="H24" s="24" t="s">
        <v>49</v>
      </c>
      <c r="I24" s="25">
        <v>24</v>
      </c>
      <c r="J24" s="26">
        <v>10584</v>
      </c>
      <c r="K24" s="27" t="e">
        <f>+I24 J24</f>
        <v>#NULL!</v>
      </c>
    </row>
    <row r="25" spans="4:11" x14ac:dyDescent="0.3">
      <c r="D25" s="23">
        <v>44208</v>
      </c>
      <c r="E25" s="24" t="s">
        <v>25</v>
      </c>
      <c r="F25" s="24" t="s">
        <v>26</v>
      </c>
      <c r="G25" s="24" t="s">
        <v>50</v>
      </c>
      <c r="H25" s="24" t="s">
        <v>49</v>
      </c>
      <c r="I25" s="25">
        <v>34</v>
      </c>
      <c r="J25" s="26">
        <v>37352</v>
      </c>
      <c r="K25" s="27" t="e">
        <f>+I25 J25</f>
        <v>#NULL!</v>
      </c>
    </row>
    <row r="26" spans="4:11" x14ac:dyDescent="0.3">
      <c r="D26" s="23">
        <v>44208</v>
      </c>
      <c r="E26" s="24" t="s">
        <v>29</v>
      </c>
      <c r="F26" s="24" t="s">
        <v>32</v>
      </c>
      <c r="G26" s="24" t="s">
        <v>51</v>
      </c>
      <c r="H26" s="24" t="s">
        <v>49</v>
      </c>
      <c r="I26" s="25">
        <v>2000</v>
      </c>
      <c r="J26" s="26">
        <v>2804.62</v>
      </c>
      <c r="K26" s="27" t="e">
        <f>+I26 J26</f>
        <v>#NULL!</v>
      </c>
    </row>
    <row r="27" spans="4:11" x14ac:dyDescent="0.3">
      <c r="D27" s="23">
        <v>44208</v>
      </c>
      <c r="E27" s="24" t="s">
        <v>31</v>
      </c>
      <c r="F27" s="24" t="s">
        <v>32</v>
      </c>
      <c r="G27" s="24" t="s">
        <v>52</v>
      </c>
      <c r="H27" s="24" t="s">
        <v>49</v>
      </c>
      <c r="I27" s="25">
        <v>44</v>
      </c>
      <c r="J27" s="26">
        <v>13510</v>
      </c>
      <c r="K27" s="27" t="e">
        <f>+I27 J27</f>
        <v>#NULL!</v>
      </c>
    </row>
    <row r="28" spans="4:11" x14ac:dyDescent="0.3">
      <c r="D28" s="23">
        <v>44208</v>
      </c>
      <c r="E28" s="24" t="s">
        <v>34</v>
      </c>
      <c r="F28" s="24" t="s">
        <v>32</v>
      </c>
      <c r="G28" s="24" t="s">
        <v>53</v>
      </c>
      <c r="H28" s="24" t="s">
        <v>54</v>
      </c>
      <c r="I28" s="25">
        <v>0</v>
      </c>
      <c r="J28" s="26">
        <v>16228.799999999997</v>
      </c>
      <c r="K28" s="27" t="e">
        <f>+I28 J28</f>
        <v>#NULL!</v>
      </c>
    </row>
    <row r="29" spans="4:11" x14ac:dyDescent="0.3">
      <c r="D29" s="23">
        <v>44208</v>
      </c>
      <c r="E29" s="24" t="s">
        <v>25</v>
      </c>
      <c r="F29" s="24" t="s">
        <v>32</v>
      </c>
      <c r="G29" s="24" t="s">
        <v>55</v>
      </c>
      <c r="H29" s="24" t="s">
        <v>54</v>
      </c>
      <c r="I29" s="25">
        <v>49</v>
      </c>
      <c r="J29" s="26">
        <v>15561</v>
      </c>
      <c r="K29" s="27" t="e">
        <f>+I29 J29</f>
        <v>#NULL!</v>
      </c>
    </row>
    <row r="30" spans="4:11" x14ac:dyDescent="0.3">
      <c r="D30" s="23">
        <v>44208</v>
      </c>
      <c r="E30" s="24" t="s">
        <v>29</v>
      </c>
      <c r="F30" s="24" t="s">
        <v>32</v>
      </c>
      <c r="G30" s="24" t="s">
        <v>56</v>
      </c>
      <c r="H30" s="24" t="s">
        <v>54</v>
      </c>
      <c r="I30" s="25">
        <v>42</v>
      </c>
      <c r="J30" s="26">
        <v>39463.199999999997</v>
      </c>
      <c r="K30" s="27" t="e">
        <f>+I30 J30</f>
        <v>#NULL!</v>
      </c>
    </row>
    <row r="31" spans="4:11" x14ac:dyDescent="0.3">
      <c r="D31" s="23">
        <v>44208</v>
      </c>
      <c r="E31" s="24" t="s">
        <v>31</v>
      </c>
      <c r="F31" s="24" t="s">
        <v>32</v>
      </c>
      <c r="G31" s="24" t="s">
        <v>57</v>
      </c>
      <c r="H31" s="24" t="s">
        <v>58</v>
      </c>
      <c r="I31" s="25">
        <v>58</v>
      </c>
      <c r="J31" s="26">
        <v>13916</v>
      </c>
      <c r="K31" s="27" t="e">
        <f>+I31 J31</f>
        <v>#NULL!</v>
      </c>
    </row>
    <row r="32" spans="4:11" x14ac:dyDescent="0.3">
      <c r="D32" s="23">
        <v>44208</v>
      </c>
      <c r="E32" s="24" t="s">
        <v>34</v>
      </c>
      <c r="F32" s="24" t="s">
        <v>26</v>
      </c>
      <c r="G32" s="24" t="s">
        <v>59</v>
      </c>
      <c r="H32" s="24" t="s">
        <v>58</v>
      </c>
      <c r="I32" s="25">
        <v>67</v>
      </c>
      <c r="J32" s="26">
        <v>300000</v>
      </c>
      <c r="K32" s="27" t="e">
        <f>+I32 J32</f>
        <v>#NULL!</v>
      </c>
    </row>
    <row r="33" spans="4:11" x14ac:dyDescent="0.3">
      <c r="D33" s="23">
        <v>44226</v>
      </c>
      <c r="E33" s="24" t="s">
        <v>25</v>
      </c>
      <c r="F33" s="24" t="s">
        <v>26</v>
      </c>
      <c r="G33" s="24" t="s">
        <v>60</v>
      </c>
      <c r="H33" s="24" t="s">
        <v>61</v>
      </c>
      <c r="I33" s="25">
        <v>100</v>
      </c>
      <c r="J33" s="26">
        <v>1260</v>
      </c>
      <c r="K33" s="27" t="e">
        <f>+I33 J33</f>
        <v>#NULL!</v>
      </c>
    </row>
    <row r="34" spans="4:11" x14ac:dyDescent="0.3">
      <c r="D34" s="23">
        <v>44226</v>
      </c>
      <c r="E34" s="24" t="s">
        <v>29</v>
      </c>
      <c r="F34" s="24" t="s">
        <v>26</v>
      </c>
      <c r="G34" s="24" t="s">
        <v>62</v>
      </c>
      <c r="H34" s="24" t="s">
        <v>61</v>
      </c>
      <c r="I34" s="25">
        <v>63</v>
      </c>
      <c r="J34" s="26">
        <v>900</v>
      </c>
      <c r="K34" s="27" t="e">
        <f>+I34 J34</f>
        <v>#NULL!</v>
      </c>
    </row>
    <row r="35" spans="4:11" x14ac:dyDescent="0.3">
      <c r="D35" s="23">
        <v>44207</v>
      </c>
      <c r="E35" s="24" t="s">
        <v>31</v>
      </c>
      <c r="F35" s="24" t="s">
        <v>32</v>
      </c>
      <c r="G35" s="24" t="s">
        <v>63</v>
      </c>
      <c r="H35" s="24" t="s">
        <v>64</v>
      </c>
      <c r="I35" s="25">
        <v>57</v>
      </c>
      <c r="J35" s="26">
        <v>300</v>
      </c>
      <c r="K35" s="27" t="e">
        <f>+I35 J35</f>
        <v>#NULL!</v>
      </c>
    </row>
    <row r="36" spans="4:11" x14ac:dyDescent="0.3">
      <c r="D36" s="23">
        <v>44207</v>
      </c>
      <c r="E36" s="24" t="s">
        <v>34</v>
      </c>
      <c r="F36" s="24" t="s">
        <v>32</v>
      </c>
      <c r="G36" s="24" t="s">
        <v>65</v>
      </c>
      <c r="H36" s="24" t="s">
        <v>66</v>
      </c>
      <c r="I36" s="25">
        <v>81</v>
      </c>
      <c r="J36" s="26">
        <v>240</v>
      </c>
      <c r="K36" s="27" t="e">
        <f>+I36 J36</f>
        <v>#NULL!</v>
      </c>
    </row>
    <row r="37" spans="4:11" x14ac:dyDescent="0.3">
      <c r="D37" s="23">
        <v>44204</v>
      </c>
      <c r="E37" s="24" t="s">
        <v>25</v>
      </c>
      <c r="F37" s="24" t="s">
        <v>32</v>
      </c>
      <c r="G37" s="24" t="s">
        <v>67</v>
      </c>
      <c r="H37" s="24" t="s">
        <v>64</v>
      </c>
      <c r="I37" s="25">
        <v>0</v>
      </c>
      <c r="J37" s="26">
        <v>600000</v>
      </c>
      <c r="K37" s="27" t="e">
        <f>+I37 J37</f>
        <v>#NULL!</v>
      </c>
    </row>
    <row r="38" spans="4:11" x14ac:dyDescent="0.3">
      <c r="D38" s="23">
        <v>44237</v>
      </c>
      <c r="E38" s="24" t="s">
        <v>29</v>
      </c>
      <c r="F38" s="24" t="s">
        <v>32</v>
      </c>
      <c r="G38" s="24" t="s">
        <v>27</v>
      </c>
      <c r="H38" s="24" t="s">
        <v>28</v>
      </c>
      <c r="I38" s="25">
        <v>3</v>
      </c>
      <c r="J38" s="26">
        <v>214085</v>
      </c>
      <c r="K38" s="27" t="e">
        <f>+I38 J38</f>
        <v>#NULL!</v>
      </c>
    </row>
    <row r="39" spans="4:11" x14ac:dyDescent="0.3">
      <c r="D39" s="23">
        <v>44232</v>
      </c>
      <c r="E39" s="24" t="s">
        <v>31</v>
      </c>
      <c r="F39" s="24" t="s">
        <v>32</v>
      </c>
      <c r="G39" s="24" t="s">
        <v>30</v>
      </c>
      <c r="H39" s="24" t="s">
        <v>28</v>
      </c>
      <c r="I39" s="25">
        <v>63</v>
      </c>
      <c r="J39" s="26">
        <v>300000</v>
      </c>
      <c r="K39" s="27" t="e">
        <f>+I39 J39</f>
        <v>#NULL!</v>
      </c>
    </row>
    <row r="40" spans="4:11" x14ac:dyDescent="0.3">
      <c r="D40" s="23">
        <v>44232</v>
      </c>
      <c r="E40" s="24" t="s">
        <v>34</v>
      </c>
      <c r="F40" s="24" t="s">
        <v>32</v>
      </c>
      <c r="G40" s="24" t="s">
        <v>33</v>
      </c>
      <c r="H40" s="24" t="s">
        <v>28</v>
      </c>
      <c r="I40" s="25">
        <v>30</v>
      </c>
      <c r="J40" s="26">
        <v>9273.5999999999985</v>
      </c>
      <c r="K40" s="27" t="e">
        <f>+I40 J40</f>
        <v>#NULL!</v>
      </c>
    </row>
    <row r="41" spans="4:11" x14ac:dyDescent="0.3">
      <c r="D41" s="23">
        <v>44235</v>
      </c>
      <c r="E41" s="24" t="s">
        <v>25</v>
      </c>
      <c r="F41" s="24" t="s">
        <v>26</v>
      </c>
      <c r="G41" s="24" t="s">
        <v>35</v>
      </c>
      <c r="H41" s="24" t="s">
        <v>28</v>
      </c>
      <c r="I41" s="25">
        <v>12</v>
      </c>
      <c r="J41" s="26">
        <v>2320.5</v>
      </c>
      <c r="K41" s="27" t="e">
        <f>+I41 J41</f>
        <v>#NULL!</v>
      </c>
    </row>
    <row r="42" spans="4:11" x14ac:dyDescent="0.3">
      <c r="D42" s="23">
        <v>44257</v>
      </c>
      <c r="E42" s="24" t="s">
        <v>29</v>
      </c>
      <c r="F42" s="24" t="s">
        <v>42</v>
      </c>
      <c r="G42" s="24" t="s">
        <v>36</v>
      </c>
      <c r="H42" s="24" t="s">
        <v>28</v>
      </c>
      <c r="I42" s="25">
        <v>12</v>
      </c>
      <c r="J42" s="26">
        <v>4323.2</v>
      </c>
      <c r="K42" s="27" t="e">
        <f>+I42 J42</f>
        <v>#NULL!</v>
      </c>
    </row>
    <row r="43" spans="4:11" x14ac:dyDescent="0.3">
      <c r="D43" s="23">
        <v>44237</v>
      </c>
      <c r="E43" s="24" t="s">
        <v>31</v>
      </c>
      <c r="F43" s="24" t="s">
        <v>26</v>
      </c>
      <c r="G43" s="24" t="s">
        <v>37</v>
      </c>
      <c r="H43" s="24" t="s">
        <v>38</v>
      </c>
      <c r="I43" s="25">
        <v>30</v>
      </c>
      <c r="J43" s="26">
        <v>15120</v>
      </c>
      <c r="K43" s="27" t="e">
        <f>+I43 J43</f>
        <v>#NULL!</v>
      </c>
    </row>
    <row r="44" spans="4:11" x14ac:dyDescent="0.3">
      <c r="D44" s="23">
        <v>44239</v>
      </c>
      <c r="E44" s="24" t="s">
        <v>34</v>
      </c>
      <c r="F44" s="24" t="s">
        <v>26</v>
      </c>
      <c r="G44" s="24" t="s">
        <v>39</v>
      </c>
      <c r="H44" s="24" t="s">
        <v>38</v>
      </c>
      <c r="I44" s="25">
        <v>47</v>
      </c>
      <c r="J44" s="26">
        <v>45724</v>
      </c>
      <c r="K44" s="27" t="e">
        <f>+I44 J44</f>
        <v>#NULL!</v>
      </c>
    </row>
    <row r="45" spans="4:11" x14ac:dyDescent="0.3">
      <c r="D45" s="23">
        <v>44239</v>
      </c>
      <c r="E45" s="24" t="s">
        <v>25</v>
      </c>
      <c r="F45" s="24" t="s">
        <v>26</v>
      </c>
      <c r="G45" s="24" t="s">
        <v>40</v>
      </c>
      <c r="H45" s="24" t="s">
        <v>38</v>
      </c>
      <c r="I45" s="25">
        <v>300</v>
      </c>
      <c r="J45" s="26">
        <v>2320.5</v>
      </c>
      <c r="K45" s="27" t="e">
        <f>+I45 J45</f>
        <v>#NULL!</v>
      </c>
    </row>
    <row r="46" spans="4:11" x14ac:dyDescent="0.3">
      <c r="D46" s="23">
        <v>44240</v>
      </c>
      <c r="E46" s="24" t="s">
        <v>29</v>
      </c>
      <c r="F46" s="24" t="s">
        <v>42</v>
      </c>
      <c r="G46" s="24" t="s">
        <v>41</v>
      </c>
      <c r="H46" s="24" t="s">
        <v>38</v>
      </c>
      <c r="I46" s="25">
        <v>72</v>
      </c>
      <c r="J46" s="26">
        <v>4102.28</v>
      </c>
      <c r="K46" s="27" t="e">
        <f>+I46 J46</f>
        <v>#NULL!</v>
      </c>
    </row>
    <row r="47" spans="4:11" x14ac:dyDescent="0.3">
      <c r="D47" s="23">
        <v>44241</v>
      </c>
      <c r="E47" s="24" t="s">
        <v>31</v>
      </c>
      <c r="F47" s="24" t="s">
        <v>32</v>
      </c>
      <c r="G47" s="24" t="s">
        <v>43</v>
      </c>
      <c r="H47" s="24" t="s">
        <v>38</v>
      </c>
      <c r="I47" s="25">
        <v>13</v>
      </c>
      <c r="J47" s="26">
        <v>13524</v>
      </c>
      <c r="K47" s="27" t="e">
        <f>+I47 J47</f>
        <v>#NULL!</v>
      </c>
    </row>
    <row r="48" spans="4:11" x14ac:dyDescent="0.3">
      <c r="D48" s="23">
        <v>44257</v>
      </c>
      <c r="E48" s="24" t="s">
        <v>34</v>
      </c>
      <c r="F48" s="24" t="s">
        <v>26</v>
      </c>
      <c r="G48" s="24" t="s">
        <v>44</v>
      </c>
      <c r="H48" s="24" t="s">
        <v>45</v>
      </c>
      <c r="I48" s="25">
        <v>32</v>
      </c>
      <c r="J48" s="26">
        <v>9100</v>
      </c>
      <c r="K48" s="27" t="e">
        <f>+I48 J48</f>
        <v>#NULL!</v>
      </c>
    </row>
    <row r="49" spans="4:11" x14ac:dyDescent="0.3">
      <c r="D49" s="23">
        <v>44238</v>
      </c>
      <c r="E49" s="24" t="s">
        <v>25</v>
      </c>
      <c r="F49" s="24" t="s">
        <v>26</v>
      </c>
      <c r="G49" s="24" t="s">
        <v>46</v>
      </c>
      <c r="H49" s="24" t="s">
        <v>45</v>
      </c>
      <c r="I49" s="25">
        <v>27</v>
      </c>
      <c r="J49" s="26">
        <v>29568</v>
      </c>
      <c r="K49" s="27" t="e">
        <f>+I49 J49</f>
        <v>#NULL!</v>
      </c>
    </row>
    <row r="50" spans="4:11" x14ac:dyDescent="0.3">
      <c r="D50" s="23">
        <v>44235</v>
      </c>
      <c r="E50" s="24" t="s">
        <v>29</v>
      </c>
      <c r="F50" s="24" t="s">
        <v>32</v>
      </c>
      <c r="G50" s="24" t="s">
        <v>47</v>
      </c>
      <c r="H50" s="24" t="s">
        <v>45</v>
      </c>
      <c r="I50" s="25">
        <v>71</v>
      </c>
      <c r="J50" s="26">
        <v>2060.7999999999997</v>
      </c>
      <c r="K50" s="27" t="e">
        <f>+I50 J50</f>
        <v>#NULL!</v>
      </c>
    </row>
    <row r="51" spans="4:11" x14ac:dyDescent="0.3">
      <c r="D51" s="23">
        <v>44237</v>
      </c>
      <c r="E51" s="24" t="s">
        <v>31</v>
      </c>
      <c r="F51" s="24" t="s">
        <v>32</v>
      </c>
      <c r="G51" s="24" t="s">
        <v>48</v>
      </c>
      <c r="H51" s="24" t="s">
        <v>49</v>
      </c>
      <c r="I51" s="25">
        <v>13</v>
      </c>
      <c r="J51" s="26">
        <v>147000</v>
      </c>
      <c r="K51" s="27" t="e">
        <f>+I51 J51</f>
        <v>#NULL!</v>
      </c>
    </row>
    <row r="52" spans="4:11" x14ac:dyDescent="0.3">
      <c r="D52" s="23">
        <v>44254</v>
      </c>
      <c r="E52" s="24" t="s">
        <v>34</v>
      </c>
      <c r="F52" s="24" t="s">
        <v>32</v>
      </c>
      <c r="G52" s="24" t="s">
        <v>48</v>
      </c>
      <c r="H52" s="24" t="s">
        <v>49</v>
      </c>
      <c r="I52" s="25">
        <v>98</v>
      </c>
      <c r="J52" s="26">
        <v>3139.5</v>
      </c>
      <c r="K52" s="27" t="e">
        <f>+I52 J52</f>
        <v>#NULL!</v>
      </c>
    </row>
    <row r="53" spans="4:11" x14ac:dyDescent="0.3">
      <c r="D53" s="23">
        <v>44255</v>
      </c>
      <c r="E53" s="24" t="s">
        <v>25</v>
      </c>
      <c r="F53" s="24" t="s">
        <v>32</v>
      </c>
      <c r="G53" s="24" t="s">
        <v>48</v>
      </c>
      <c r="H53" s="24" t="s">
        <v>49</v>
      </c>
      <c r="I53" s="25">
        <v>21</v>
      </c>
      <c r="J53" s="26">
        <v>13860</v>
      </c>
      <c r="K53" s="27" t="e">
        <f>+I53 J53</f>
        <v>#NULL!</v>
      </c>
    </row>
    <row r="54" spans="4:11" x14ac:dyDescent="0.3">
      <c r="D54" s="23">
        <v>44258</v>
      </c>
      <c r="E54" s="24" t="s">
        <v>29</v>
      </c>
      <c r="F54" s="24" t="s">
        <v>32</v>
      </c>
      <c r="G54" s="24" t="s">
        <v>50</v>
      </c>
      <c r="H54" s="24" t="s">
        <v>49</v>
      </c>
      <c r="I54" s="25">
        <v>26</v>
      </c>
      <c r="J54" s="26">
        <v>7084</v>
      </c>
      <c r="K54" s="27" t="e">
        <f>+I54 J54</f>
        <v>#NULL!</v>
      </c>
    </row>
    <row r="55" spans="4:11" x14ac:dyDescent="0.3">
      <c r="D55" s="23">
        <v>44235</v>
      </c>
      <c r="E55" s="24" t="s">
        <v>31</v>
      </c>
      <c r="F55" s="24" t="s">
        <v>32</v>
      </c>
      <c r="G55" s="24" t="s">
        <v>51</v>
      </c>
      <c r="H55" s="24" t="s">
        <v>49</v>
      </c>
      <c r="I55" s="25">
        <v>96</v>
      </c>
      <c r="J55" s="26">
        <v>2218.58</v>
      </c>
      <c r="K55" s="27" t="e">
        <f>+I55 J55</f>
        <v>#NULL!</v>
      </c>
    </row>
    <row r="56" spans="4:11" x14ac:dyDescent="0.3">
      <c r="D56" s="23">
        <v>44235</v>
      </c>
      <c r="E56" s="24" t="s">
        <v>34</v>
      </c>
      <c r="F56" s="24" t="s">
        <v>26</v>
      </c>
      <c r="G56" s="24" t="s">
        <v>52</v>
      </c>
      <c r="H56" s="24" t="s">
        <v>49</v>
      </c>
      <c r="I56" s="25">
        <v>16</v>
      </c>
      <c r="J56" s="26">
        <v>11483.5</v>
      </c>
      <c r="K56" s="27" t="e">
        <f>+I56 J56</f>
        <v>#NULL!</v>
      </c>
    </row>
    <row r="57" spans="4:11" x14ac:dyDescent="0.3">
      <c r="D57" s="23">
        <v>44235</v>
      </c>
      <c r="E57" s="24" t="s">
        <v>25</v>
      </c>
      <c r="F57" s="24" t="s">
        <v>26</v>
      </c>
      <c r="G57" s="24" t="s">
        <v>53</v>
      </c>
      <c r="H57" s="24" t="s">
        <v>54</v>
      </c>
      <c r="I57" s="25">
        <v>0</v>
      </c>
      <c r="J57" s="26">
        <v>24987.199999999997</v>
      </c>
      <c r="K57" s="27" t="e">
        <f>+I57 J57</f>
        <v>#NULL!</v>
      </c>
    </row>
    <row r="58" spans="4:11" x14ac:dyDescent="0.3">
      <c r="D58" s="23">
        <v>44235</v>
      </c>
      <c r="E58" s="24" t="s">
        <v>29</v>
      </c>
      <c r="F58" s="24" t="s">
        <v>26</v>
      </c>
      <c r="G58" s="24" t="s">
        <v>55</v>
      </c>
      <c r="H58" s="24" t="s">
        <v>54</v>
      </c>
      <c r="I58" s="25">
        <v>75</v>
      </c>
      <c r="J58" s="26">
        <v>12558</v>
      </c>
      <c r="K58" s="27" t="e">
        <f>+I58 J58</f>
        <v>#NULL!</v>
      </c>
    </row>
    <row r="59" spans="4:11" x14ac:dyDescent="0.3">
      <c r="D59" s="23">
        <v>44266</v>
      </c>
      <c r="E59" s="24" t="s">
        <v>31</v>
      </c>
      <c r="F59" s="24" t="s">
        <v>32</v>
      </c>
      <c r="G59" s="24" t="s">
        <v>56</v>
      </c>
      <c r="H59" s="24" t="s">
        <v>54</v>
      </c>
      <c r="I59" s="25">
        <v>55</v>
      </c>
      <c r="J59" s="26">
        <v>47258.399999999994</v>
      </c>
      <c r="K59" s="27" t="e">
        <f>+I59 J59</f>
        <v>#NULL!</v>
      </c>
    </row>
    <row r="60" spans="4:11" x14ac:dyDescent="0.3">
      <c r="D60" s="23">
        <v>44266</v>
      </c>
      <c r="E60" s="24" t="s">
        <v>34</v>
      </c>
      <c r="F60" s="24" t="s">
        <v>32</v>
      </c>
      <c r="G60" s="24" t="s">
        <v>57</v>
      </c>
      <c r="H60" s="24" t="s">
        <v>58</v>
      </c>
      <c r="I60" s="25">
        <v>11</v>
      </c>
      <c r="J60" s="26">
        <v>19012</v>
      </c>
      <c r="K60" s="27" t="e">
        <f>+I60 J60</f>
        <v>#NULL!</v>
      </c>
    </row>
    <row r="61" spans="4:11" x14ac:dyDescent="0.3">
      <c r="D61" s="23">
        <v>44263</v>
      </c>
      <c r="E61" s="24" t="s">
        <v>25</v>
      </c>
      <c r="F61" s="24" t="s">
        <v>32</v>
      </c>
      <c r="G61" s="24" t="s">
        <v>59</v>
      </c>
      <c r="H61" s="24" t="s">
        <v>58</v>
      </c>
      <c r="I61" s="25">
        <v>53</v>
      </c>
      <c r="J61" s="26">
        <v>500000</v>
      </c>
      <c r="K61" s="27" t="e">
        <f>+I61 J61</f>
        <v>#NULL!</v>
      </c>
    </row>
    <row r="62" spans="4:11" x14ac:dyDescent="0.3">
      <c r="D62" s="23">
        <v>44265</v>
      </c>
      <c r="E62" s="24" t="s">
        <v>29</v>
      </c>
      <c r="F62" s="24" t="s">
        <v>32</v>
      </c>
      <c r="G62" s="24" t="s">
        <v>60</v>
      </c>
      <c r="H62" s="24" t="s">
        <v>61</v>
      </c>
      <c r="I62" s="25">
        <v>85</v>
      </c>
      <c r="J62" s="26">
        <v>1440</v>
      </c>
      <c r="K62" s="27" t="e">
        <f>+I62 J62</f>
        <v>#NULL!</v>
      </c>
    </row>
    <row r="63" spans="4:11" x14ac:dyDescent="0.3">
      <c r="D63" s="23">
        <v>44265</v>
      </c>
      <c r="E63" s="24" t="s">
        <v>31</v>
      </c>
      <c r="F63" s="24" t="s">
        <v>32</v>
      </c>
      <c r="G63" s="24" t="s">
        <v>62</v>
      </c>
      <c r="H63" s="24" t="s">
        <v>61</v>
      </c>
      <c r="I63" s="25">
        <v>97</v>
      </c>
      <c r="J63" s="26">
        <v>480</v>
      </c>
      <c r="K63" s="27" t="e">
        <f>+I63 J63</f>
        <v>#NULL!</v>
      </c>
    </row>
    <row r="64" spans="4:11" x14ac:dyDescent="0.3">
      <c r="D64" s="23">
        <v>44282</v>
      </c>
      <c r="E64" s="24" t="s">
        <v>34</v>
      </c>
      <c r="F64" s="24" t="s">
        <v>32</v>
      </c>
      <c r="G64" s="24" t="s">
        <v>63</v>
      </c>
      <c r="H64" s="24" t="s">
        <v>64</v>
      </c>
      <c r="I64" s="25">
        <v>46</v>
      </c>
      <c r="J64" s="26">
        <v>1925</v>
      </c>
      <c r="K64" s="27" t="e">
        <f>+I64 J64</f>
        <v>#NULL!</v>
      </c>
    </row>
    <row r="65" spans="4:11" x14ac:dyDescent="0.3">
      <c r="D65" s="23">
        <v>44283</v>
      </c>
      <c r="E65" s="24" t="s">
        <v>25</v>
      </c>
      <c r="F65" s="24" t="s">
        <v>26</v>
      </c>
      <c r="G65" s="24" t="s">
        <v>65</v>
      </c>
      <c r="H65" s="24" t="s">
        <v>66</v>
      </c>
      <c r="I65" s="25">
        <v>97</v>
      </c>
      <c r="J65" s="26">
        <v>740</v>
      </c>
      <c r="K65" s="27" t="e">
        <f>+I65 J65</f>
        <v>#NULL!</v>
      </c>
    </row>
    <row r="66" spans="4:11" x14ac:dyDescent="0.3">
      <c r="D66" s="23">
        <v>44283</v>
      </c>
      <c r="E66" s="24" t="s">
        <v>29</v>
      </c>
      <c r="F66" s="24" t="s">
        <v>42</v>
      </c>
      <c r="G66" s="24" t="s">
        <v>67</v>
      </c>
      <c r="H66" s="24" t="s">
        <v>64</v>
      </c>
      <c r="I66" s="25">
        <v>97</v>
      </c>
      <c r="J66" s="26">
        <v>300000</v>
      </c>
      <c r="K66" s="27" t="e">
        <f>+I66 J66</f>
        <v>#NULL!</v>
      </c>
    </row>
    <row r="67" spans="4:11" x14ac:dyDescent="0.3">
      <c r="D67" s="23">
        <v>44283</v>
      </c>
      <c r="E67" s="24" t="s">
        <v>31</v>
      </c>
      <c r="F67" s="24" t="s">
        <v>26</v>
      </c>
      <c r="G67" s="24" t="s">
        <v>27</v>
      </c>
      <c r="H67" s="24" t="s">
        <v>28</v>
      </c>
      <c r="I67" s="25">
        <v>5</v>
      </c>
      <c r="J67" s="26">
        <v>218640</v>
      </c>
      <c r="K67" s="27" t="e">
        <f>+I67 J67</f>
        <v>#NULL!</v>
      </c>
    </row>
    <row r="68" spans="4:11" x14ac:dyDescent="0.3">
      <c r="D68" s="23">
        <v>44286</v>
      </c>
      <c r="E68" s="24" t="s">
        <v>34</v>
      </c>
      <c r="F68" s="24" t="s">
        <v>26</v>
      </c>
      <c r="G68" s="24" t="s">
        <v>30</v>
      </c>
      <c r="H68" s="24" t="s">
        <v>28</v>
      </c>
      <c r="I68" s="25">
        <v>72</v>
      </c>
      <c r="J68" s="26">
        <v>200000</v>
      </c>
      <c r="K68" s="27" t="e">
        <f>+I68 J68</f>
        <v>#NULL!</v>
      </c>
    </row>
    <row r="69" spans="4:11" x14ac:dyDescent="0.3">
      <c r="D69" s="23">
        <v>44263</v>
      </c>
      <c r="E69" s="24" t="s">
        <v>25</v>
      </c>
      <c r="F69" s="24" t="s">
        <v>26</v>
      </c>
      <c r="G69" s="24" t="s">
        <v>33</v>
      </c>
      <c r="H69" s="24" t="s">
        <v>28</v>
      </c>
      <c r="I69" s="25">
        <v>16</v>
      </c>
      <c r="J69" s="26">
        <v>7083.9999999999991</v>
      </c>
      <c r="K69" s="27" t="e">
        <f>+I69 J69</f>
        <v>#NULL!</v>
      </c>
    </row>
    <row r="70" spans="4:11" x14ac:dyDescent="0.3">
      <c r="D70" s="23">
        <v>44261</v>
      </c>
      <c r="E70" s="24" t="s">
        <v>29</v>
      </c>
      <c r="F70" s="24" t="s">
        <v>42</v>
      </c>
      <c r="G70" s="24" t="s">
        <v>35</v>
      </c>
      <c r="H70" s="24" t="s">
        <v>28</v>
      </c>
      <c r="I70" s="25">
        <v>77</v>
      </c>
      <c r="J70" s="26">
        <v>3748.5</v>
      </c>
      <c r="K70" s="27" t="e">
        <f>+I70 J70</f>
        <v>#NULL!</v>
      </c>
    </row>
    <row r="71" spans="4:11" x14ac:dyDescent="0.3">
      <c r="D71" s="23">
        <v>44261</v>
      </c>
      <c r="E71" s="24" t="s">
        <v>31</v>
      </c>
      <c r="F71" s="24" t="s">
        <v>32</v>
      </c>
      <c r="G71" s="24" t="s">
        <v>36</v>
      </c>
      <c r="H71" s="24" t="s">
        <v>28</v>
      </c>
      <c r="I71" s="25">
        <v>37</v>
      </c>
      <c r="J71" s="26">
        <v>9051.6999999999989</v>
      </c>
      <c r="K71" s="27" t="e">
        <f>+I71 J71</f>
        <v>#NULL!</v>
      </c>
    </row>
    <row r="72" spans="4:11" x14ac:dyDescent="0.3">
      <c r="D72" s="23">
        <v>44265</v>
      </c>
      <c r="E72" s="24" t="s">
        <v>34</v>
      </c>
      <c r="F72" s="24" t="s">
        <v>26</v>
      </c>
      <c r="G72" s="24" t="s">
        <v>37</v>
      </c>
      <c r="H72" s="24" t="s">
        <v>38</v>
      </c>
      <c r="I72" s="25">
        <v>15</v>
      </c>
      <c r="J72" s="26">
        <v>42000</v>
      </c>
      <c r="K72" s="27" t="e">
        <f>+I72 J72</f>
        <v>#NULL!</v>
      </c>
    </row>
    <row r="73" spans="4:11" x14ac:dyDescent="0.3">
      <c r="D73" s="23">
        <v>44260</v>
      </c>
      <c r="E73" s="24" t="s">
        <v>25</v>
      </c>
      <c r="F73" s="24" t="s">
        <v>26</v>
      </c>
      <c r="G73" s="24" t="s">
        <v>39</v>
      </c>
      <c r="H73" s="24" t="s">
        <v>38</v>
      </c>
      <c r="I73" s="25">
        <v>48</v>
      </c>
      <c r="J73" s="26">
        <v>10948</v>
      </c>
      <c r="K73" s="27" t="e">
        <f>+I73 J73</f>
        <v>#NULL!</v>
      </c>
    </row>
    <row r="74" spans="4:11" x14ac:dyDescent="0.3">
      <c r="D74" s="23">
        <v>44260</v>
      </c>
      <c r="E74" s="24" t="s">
        <v>29</v>
      </c>
      <c r="F74" s="24" t="s">
        <v>32</v>
      </c>
      <c r="G74" s="24" t="s">
        <v>40</v>
      </c>
      <c r="H74" s="24" t="s">
        <v>38</v>
      </c>
      <c r="I74" s="25">
        <v>200</v>
      </c>
      <c r="J74" s="26">
        <v>8568</v>
      </c>
      <c r="K74" s="27" t="e">
        <f>+I74 J74</f>
        <v>#NULL!</v>
      </c>
    </row>
    <row r="75" spans="4:11" x14ac:dyDescent="0.3">
      <c r="D75" s="23">
        <v>44267</v>
      </c>
      <c r="E75" s="24" t="s">
        <v>31</v>
      </c>
      <c r="F75" s="24" t="s">
        <v>32</v>
      </c>
      <c r="G75" s="24" t="s">
        <v>41</v>
      </c>
      <c r="H75" s="24" t="s">
        <v>38</v>
      </c>
      <c r="I75" s="25">
        <v>55</v>
      </c>
      <c r="J75" s="26">
        <v>3097.64</v>
      </c>
      <c r="K75" s="27" t="e">
        <f>+I75 J75</f>
        <v>#NULL!</v>
      </c>
    </row>
    <row r="76" spans="4:11" x14ac:dyDescent="0.3">
      <c r="D76" s="23">
        <v>44267</v>
      </c>
      <c r="E76" s="24" t="s">
        <v>34</v>
      </c>
      <c r="F76" s="24" t="s">
        <v>32</v>
      </c>
      <c r="G76" s="24" t="s">
        <v>43</v>
      </c>
      <c r="H76" s="24" t="s">
        <v>38</v>
      </c>
      <c r="I76" s="25">
        <v>21</v>
      </c>
      <c r="J76" s="26">
        <v>61824</v>
      </c>
      <c r="K76" s="27" t="e">
        <f>+I76 J76</f>
        <v>#NULL!</v>
      </c>
    </row>
    <row r="77" spans="4:11" x14ac:dyDescent="0.3">
      <c r="D77" s="23">
        <v>44268</v>
      </c>
      <c r="E77" s="24" t="s">
        <v>25</v>
      </c>
      <c r="F77" s="24" t="s">
        <v>32</v>
      </c>
      <c r="G77" s="24" t="s">
        <v>44</v>
      </c>
      <c r="H77" s="24" t="s">
        <v>45</v>
      </c>
      <c r="I77" s="25">
        <v>67</v>
      </c>
      <c r="J77" s="26">
        <v>4200</v>
      </c>
      <c r="K77" s="27" t="e">
        <f>+I77 J77</f>
        <v>#NULL!</v>
      </c>
    </row>
    <row r="78" spans="4:11" x14ac:dyDescent="0.3">
      <c r="D78" s="23">
        <v>44269</v>
      </c>
      <c r="E78" s="24" t="s">
        <v>29</v>
      </c>
      <c r="F78" s="24" t="s">
        <v>32</v>
      </c>
      <c r="G78" s="24" t="s">
        <v>46</v>
      </c>
      <c r="H78" s="24" t="s">
        <v>45</v>
      </c>
      <c r="I78" s="25">
        <v>75</v>
      </c>
      <c r="J78" s="26">
        <v>616000</v>
      </c>
      <c r="K78" s="27" t="e">
        <f>+I78 J78</f>
        <v>#NULL!</v>
      </c>
    </row>
    <row r="79" spans="4:11" x14ac:dyDescent="0.3">
      <c r="D79" s="23">
        <v>44285</v>
      </c>
      <c r="E79" s="24" t="s">
        <v>31</v>
      </c>
      <c r="F79" s="24" t="s">
        <v>32</v>
      </c>
      <c r="G79" s="24" t="s">
        <v>47</v>
      </c>
      <c r="H79" s="24" t="s">
        <v>45</v>
      </c>
      <c r="I79" s="25">
        <v>17</v>
      </c>
      <c r="J79" s="26">
        <v>4507.9999999999991</v>
      </c>
      <c r="K79" s="27" t="e">
        <f>+I79 J79</f>
        <v>#NULL!</v>
      </c>
    </row>
    <row r="80" spans="4:11" x14ac:dyDescent="0.3">
      <c r="D80" s="23">
        <v>44292</v>
      </c>
      <c r="E80" s="24" t="s">
        <v>34</v>
      </c>
      <c r="F80" s="24" t="s">
        <v>26</v>
      </c>
      <c r="G80" s="24" t="s">
        <v>48</v>
      </c>
      <c r="H80" s="24" t="s">
        <v>49</v>
      </c>
      <c r="I80" s="25">
        <v>48</v>
      </c>
      <c r="J80" s="26">
        <v>490000</v>
      </c>
      <c r="K80" s="27" t="e">
        <f>+I80 J80</f>
        <v>#NULL!</v>
      </c>
    </row>
    <row r="81" spans="4:11" x14ac:dyDescent="0.3">
      <c r="D81" s="23">
        <v>44300</v>
      </c>
      <c r="E81" s="24" t="s">
        <v>25</v>
      </c>
      <c r="F81" s="24" t="s">
        <v>26</v>
      </c>
      <c r="G81" s="24" t="s">
        <v>48</v>
      </c>
      <c r="H81" s="24" t="s">
        <v>49</v>
      </c>
      <c r="I81" s="25">
        <v>74</v>
      </c>
      <c r="J81" s="26">
        <v>711.62</v>
      </c>
      <c r="K81" s="27" t="e">
        <f>+I81 J81</f>
        <v>#NULL!</v>
      </c>
    </row>
    <row r="82" spans="4:11" x14ac:dyDescent="0.3">
      <c r="D82" s="23">
        <v>44300</v>
      </c>
      <c r="E82" s="24" t="s">
        <v>29</v>
      </c>
      <c r="F82" s="24" t="s">
        <v>26</v>
      </c>
      <c r="G82" s="24" t="s">
        <v>48</v>
      </c>
      <c r="H82" s="24" t="s">
        <v>49</v>
      </c>
      <c r="I82" s="25">
        <v>96</v>
      </c>
      <c r="J82" s="26">
        <v>24192</v>
      </c>
      <c r="K82" s="27" t="e">
        <f>+I82 J82</f>
        <v>#NULL!</v>
      </c>
    </row>
    <row r="83" spans="4:11" x14ac:dyDescent="0.3">
      <c r="D83" s="23">
        <v>44296</v>
      </c>
      <c r="E83" s="24" t="s">
        <v>31</v>
      </c>
      <c r="F83" s="24" t="s">
        <v>32</v>
      </c>
      <c r="G83" s="24" t="s">
        <v>50</v>
      </c>
      <c r="H83" s="24" t="s">
        <v>49</v>
      </c>
      <c r="I83" s="25">
        <v>12</v>
      </c>
      <c r="J83" s="26">
        <v>53452</v>
      </c>
      <c r="K83" s="27" t="e">
        <f>+I83 J83</f>
        <v>#NULL!</v>
      </c>
    </row>
    <row r="84" spans="4:11" x14ac:dyDescent="0.3">
      <c r="D84" s="23">
        <v>44292</v>
      </c>
      <c r="E84" s="24" t="s">
        <v>34</v>
      </c>
      <c r="F84" s="24" t="s">
        <v>32</v>
      </c>
      <c r="G84" s="24" t="s">
        <v>51</v>
      </c>
      <c r="H84" s="24" t="s">
        <v>49</v>
      </c>
      <c r="I84" s="25">
        <v>2000</v>
      </c>
      <c r="J84" s="26">
        <v>3683.68</v>
      </c>
      <c r="K84" s="27" t="e">
        <f>+I84 J84</f>
        <v>#NULL!</v>
      </c>
    </row>
    <row r="85" spans="4:11" x14ac:dyDescent="0.3">
      <c r="D85" s="23">
        <v>44317</v>
      </c>
      <c r="E85" s="24" t="s">
        <v>25</v>
      </c>
      <c r="F85" s="24" t="s">
        <v>32</v>
      </c>
      <c r="G85" s="24" t="s">
        <v>52</v>
      </c>
      <c r="H85" s="24" t="s">
        <v>49</v>
      </c>
      <c r="I85" s="25">
        <v>35</v>
      </c>
      <c r="J85" s="26">
        <v>7970.9</v>
      </c>
      <c r="K85" s="27" t="e">
        <f>+I85 J85</f>
        <v>#NULL!</v>
      </c>
    </row>
    <row r="86" spans="4:11" x14ac:dyDescent="0.3">
      <c r="D86" s="23">
        <v>44291</v>
      </c>
      <c r="E86" s="24" t="s">
        <v>29</v>
      </c>
      <c r="F86" s="24" t="s">
        <v>32</v>
      </c>
      <c r="G86" s="24" t="s">
        <v>53</v>
      </c>
      <c r="H86" s="24" t="s">
        <v>54</v>
      </c>
      <c r="I86" s="25">
        <v>10000</v>
      </c>
      <c r="J86" s="26">
        <v>6955.1999999999989</v>
      </c>
      <c r="K86" s="27" t="e">
        <f>+I86 J86</f>
        <v>#NULL!</v>
      </c>
    </row>
    <row r="87" spans="4:11" x14ac:dyDescent="0.3">
      <c r="D87" s="23">
        <v>44294</v>
      </c>
      <c r="E87" s="24" t="s">
        <v>31</v>
      </c>
      <c r="F87" s="24" t="s">
        <v>32</v>
      </c>
      <c r="G87" s="24" t="s">
        <v>55</v>
      </c>
      <c r="H87" s="24" t="s">
        <v>54</v>
      </c>
      <c r="I87" s="25">
        <v>17</v>
      </c>
      <c r="J87" s="26">
        <v>10101</v>
      </c>
      <c r="K87" s="27" t="e">
        <f>+I87 J87</f>
        <v>#NULL!</v>
      </c>
    </row>
    <row r="88" spans="4:11" x14ac:dyDescent="0.3">
      <c r="D88" s="23">
        <v>44316</v>
      </c>
      <c r="E88" s="24" t="s">
        <v>34</v>
      </c>
      <c r="F88" s="24" t="s">
        <v>32</v>
      </c>
      <c r="G88" s="24" t="s">
        <v>56</v>
      </c>
      <c r="H88" s="24" t="s">
        <v>54</v>
      </c>
      <c r="I88" s="25">
        <v>96</v>
      </c>
      <c r="J88" s="26">
        <v>36539.999999999993</v>
      </c>
      <c r="K88" s="27" t="e">
        <f>+I88 J88</f>
        <v>#NULL!</v>
      </c>
    </row>
    <row r="89" spans="4:11" x14ac:dyDescent="0.3">
      <c r="D89" s="23">
        <v>44296</v>
      </c>
      <c r="E89" s="24" t="s">
        <v>25</v>
      </c>
      <c r="F89" s="24" t="s">
        <v>26</v>
      </c>
      <c r="G89" s="24" t="s">
        <v>57</v>
      </c>
      <c r="H89" s="24" t="s">
        <v>58</v>
      </c>
      <c r="I89" s="25">
        <v>83</v>
      </c>
      <c r="J89" s="26">
        <v>13916</v>
      </c>
      <c r="K89" s="27" t="e">
        <f>+I89 J89</f>
        <v>#NULL!</v>
      </c>
    </row>
    <row r="90" spans="4:11" x14ac:dyDescent="0.3">
      <c r="D90" s="23">
        <v>44298</v>
      </c>
      <c r="E90" s="24" t="s">
        <v>29</v>
      </c>
      <c r="F90" s="24" t="s">
        <v>42</v>
      </c>
      <c r="G90" s="24" t="s">
        <v>59</v>
      </c>
      <c r="H90" s="24" t="s">
        <v>58</v>
      </c>
      <c r="I90" s="25">
        <v>88</v>
      </c>
      <c r="J90" s="26">
        <v>500000</v>
      </c>
      <c r="K90" s="27" t="e">
        <f>+I90 J90</f>
        <v>#NULL!</v>
      </c>
    </row>
    <row r="91" spans="4:11" x14ac:dyDescent="0.3">
      <c r="D91" s="23">
        <v>44298</v>
      </c>
      <c r="E91" s="24" t="s">
        <v>31</v>
      </c>
      <c r="F91" s="24" t="s">
        <v>26</v>
      </c>
      <c r="G91" s="24" t="s">
        <v>60</v>
      </c>
      <c r="H91" s="24" t="s">
        <v>61</v>
      </c>
      <c r="I91" s="25">
        <v>59</v>
      </c>
      <c r="J91" s="26">
        <v>1100</v>
      </c>
      <c r="K91" s="27" t="e">
        <f>+I91 J91</f>
        <v>#NULL!</v>
      </c>
    </row>
    <row r="92" spans="4:11" x14ac:dyDescent="0.3">
      <c r="D92" s="23">
        <v>44299</v>
      </c>
      <c r="E92" s="24" t="s">
        <v>34</v>
      </c>
      <c r="F92" s="24" t="s">
        <v>26</v>
      </c>
      <c r="G92" s="24" t="s">
        <v>62</v>
      </c>
      <c r="H92" s="24" t="s">
        <v>61</v>
      </c>
      <c r="I92" s="25">
        <v>27</v>
      </c>
      <c r="J92" s="26">
        <v>420</v>
      </c>
      <c r="K92" s="27" t="e">
        <f>+I92 J92</f>
        <v>#NULL!</v>
      </c>
    </row>
    <row r="93" spans="4:11" x14ac:dyDescent="0.3">
      <c r="D93" s="23">
        <v>44300</v>
      </c>
      <c r="E93" s="24" t="s">
        <v>25</v>
      </c>
      <c r="F93" s="24" t="s">
        <v>26</v>
      </c>
      <c r="G93" s="24" t="s">
        <v>63</v>
      </c>
      <c r="H93" s="24" t="s">
        <v>64</v>
      </c>
      <c r="I93" s="25">
        <v>37</v>
      </c>
      <c r="J93" s="26">
        <v>1075</v>
      </c>
      <c r="K93" s="27" t="e">
        <f>+I93 J93</f>
        <v>#NULL!</v>
      </c>
    </row>
    <row r="94" spans="4:11" x14ac:dyDescent="0.3">
      <c r="D94" s="23">
        <v>44301</v>
      </c>
      <c r="E94" s="24" t="s">
        <v>29</v>
      </c>
      <c r="F94" s="24" t="s">
        <v>42</v>
      </c>
      <c r="G94" s="24" t="s">
        <v>65</v>
      </c>
      <c r="H94" s="24" t="s">
        <v>66</v>
      </c>
      <c r="I94" s="25">
        <v>75</v>
      </c>
      <c r="J94" s="26">
        <v>1260</v>
      </c>
      <c r="K94" s="27" t="e">
        <f>+I94 J94</f>
        <v>#NULL!</v>
      </c>
    </row>
    <row r="95" spans="4:11" x14ac:dyDescent="0.3">
      <c r="D95" s="23">
        <v>44302</v>
      </c>
      <c r="E95" s="24" t="s">
        <v>31</v>
      </c>
      <c r="F95" s="24" t="s">
        <v>32</v>
      </c>
      <c r="G95" s="24" t="s">
        <v>67</v>
      </c>
      <c r="H95" s="24" t="s">
        <v>64</v>
      </c>
      <c r="I95" s="25">
        <v>71</v>
      </c>
      <c r="J95" s="26">
        <v>240000</v>
      </c>
      <c r="K95" s="27" t="e">
        <f>+I95 J95</f>
        <v>#NULL!</v>
      </c>
    </row>
    <row r="96" spans="4:11" x14ac:dyDescent="0.3">
      <c r="D96" s="23">
        <v>44303</v>
      </c>
      <c r="E96" s="24" t="s">
        <v>34</v>
      </c>
      <c r="F96" s="24" t="s">
        <v>26</v>
      </c>
      <c r="G96" s="24" t="s">
        <v>27</v>
      </c>
      <c r="H96" s="24" t="s">
        <v>28</v>
      </c>
      <c r="I96" s="25">
        <v>5</v>
      </c>
      <c r="J96" s="26">
        <v>186755</v>
      </c>
      <c r="K96" s="27" t="e">
        <f>+I96 J96</f>
        <v>#NULL!</v>
      </c>
    </row>
    <row r="97" spans="4:11" x14ac:dyDescent="0.3">
      <c r="D97" s="23">
        <v>44307</v>
      </c>
      <c r="E97" s="24" t="s">
        <v>25</v>
      </c>
      <c r="F97" s="24" t="s">
        <v>26</v>
      </c>
      <c r="G97" s="24" t="s">
        <v>30</v>
      </c>
      <c r="H97" s="24" t="s">
        <v>28</v>
      </c>
      <c r="I97" s="25">
        <v>55</v>
      </c>
      <c r="J97" s="26">
        <v>100000</v>
      </c>
      <c r="K97" s="27" t="e">
        <f>+I97 J97</f>
        <v>#NULL!</v>
      </c>
    </row>
    <row r="98" spans="4:11" x14ac:dyDescent="0.3">
      <c r="D98" s="23">
        <v>44347</v>
      </c>
      <c r="E98" s="24" t="s">
        <v>29</v>
      </c>
      <c r="F98" s="24" t="s">
        <v>32</v>
      </c>
      <c r="G98" s="24" t="s">
        <v>33</v>
      </c>
      <c r="H98" s="24" t="s">
        <v>28</v>
      </c>
      <c r="I98" s="25">
        <v>14</v>
      </c>
      <c r="J98" s="26">
        <v>3992.7999999999993</v>
      </c>
      <c r="K98" s="27" t="e">
        <f>+I98 J98</f>
        <v>#NULL!</v>
      </c>
    </row>
    <row r="99" spans="4:11" x14ac:dyDescent="0.3">
      <c r="D99" s="23">
        <v>44321</v>
      </c>
      <c r="E99" s="24" t="s">
        <v>31</v>
      </c>
      <c r="F99" s="24" t="s">
        <v>32</v>
      </c>
      <c r="G99" s="24" t="s">
        <v>35</v>
      </c>
      <c r="H99" s="24" t="s">
        <v>28</v>
      </c>
      <c r="I99" s="25">
        <v>43</v>
      </c>
      <c r="J99" s="26">
        <v>9282</v>
      </c>
      <c r="K99" s="27" t="e">
        <f>+I99 J99</f>
        <v>#NULL!</v>
      </c>
    </row>
    <row r="100" spans="4:11" x14ac:dyDescent="0.3">
      <c r="D100" s="23">
        <v>44324</v>
      </c>
      <c r="E100" s="24" t="s">
        <v>34</v>
      </c>
      <c r="F100" s="24" t="s">
        <v>32</v>
      </c>
      <c r="G100" s="24" t="s">
        <v>36</v>
      </c>
      <c r="H100" s="24" t="s">
        <v>28</v>
      </c>
      <c r="I100" s="25">
        <v>63</v>
      </c>
      <c r="J100" s="26">
        <v>4053</v>
      </c>
      <c r="K100" s="27" t="e">
        <f>+I100 J100</f>
        <v>#NULL!</v>
      </c>
    </row>
    <row r="101" spans="4:11" x14ac:dyDescent="0.3">
      <c r="D101" s="23">
        <v>44346</v>
      </c>
      <c r="E101" s="24" t="s">
        <v>25</v>
      </c>
      <c r="F101" s="24" t="s">
        <v>32</v>
      </c>
      <c r="G101" s="24" t="s">
        <v>37</v>
      </c>
      <c r="H101" s="24" t="s">
        <v>38</v>
      </c>
      <c r="I101" s="25">
        <v>12</v>
      </c>
      <c r="J101" s="26">
        <v>22960</v>
      </c>
      <c r="K101" s="27" t="e">
        <f>+I101 J101</f>
        <v>#NULL!</v>
      </c>
    </row>
    <row r="102" spans="4:11" x14ac:dyDescent="0.3">
      <c r="D102" s="23">
        <v>44326</v>
      </c>
      <c r="E102" s="24" t="s">
        <v>29</v>
      </c>
      <c r="F102" s="24" t="s">
        <v>32</v>
      </c>
      <c r="G102" s="24" t="s">
        <v>39</v>
      </c>
      <c r="H102" s="24" t="s">
        <v>38</v>
      </c>
      <c r="I102" s="25">
        <v>41</v>
      </c>
      <c r="J102" s="26">
        <v>28336</v>
      </c>
      <c r="K102" s="27" t="e">
        <f>+I102 J102</f>
        <v>#NULL!</v>
      </c>
    </row>
    <row r="103" spans="4:11" x14ac:dyDescent="0.3">
      <c r="D103" s="23">
        <v>44328</v>
      </c>
      <c r="E103" s="24" t="s">
        <v>31</v>
      </c>
      <c r="F103" s="24" t="s">
        <v>32</v>
      </c>
      <c r="G103" s="24" t="s">
        <v>40</v>
      </c>
      <c r="H103" s="24" t="s">
        <v>38</v>
      </c>
      <c r="I103" s="25">
        <v>100</v>
      </c>
      <c r="J103" s="26">
        <v>13744.5</v>
      </c>
      <c r="K103" s="27" t="e">
        <f>+I103 J103</f>
        <v>#NULL!</v>
      </c>
    </row>
    <row r="104" spans="4:11" x14ac:dyDescent="0.3">
      <c r="D104" s="23">
        <v>44328</v>
      </c>
      <c r="E104" s="24" t="s">
        <v>34</v>
      </c>
      <c r="F104" s="24" t="s">
        <v>26</v>
      </c>
      <c r="G104" s="24" t="s">
        <v>41</v>
      </c>
      <c r="H104" s="24" t="s">
        <v>38</v>
      </c>
      <c r="I104" s="25">
        <v>31</v>
      </c>
      <c r="J104" s="26">
        <v>1213.94</v>
      </c>
      <c r="K104" s="27" t="e">
        <f>+I104 J104</f>
        <v>#NULL!</v>
      </c>
    </row>
    <row r="105" spans="4:11" x14ac:dyDescent="0.3">
      <c r="D105" s="23">
        <v>44328</v>
      </c>
      <c r="E105" s="24" t="s">
        <v>25</v>
      </c>
      <c r="F105" s="24" t="s">
        <v>26</v>
      </c>
      <c r="G105" s="24" t="s">
        <v>43</v>
      </c>
      <c r="H105" s="24" t="s">
        <v>38</v>
      </c>
      <c r="I105" s="25">
        <v>52</v>
      </c>
      <c r="J105" s="26">
        <v>49588</v>
      </c>
      <c r="K105" s="27" t="e">
        <f>+I105 J105</f>
        <v>#NULL!</v>
      </c>
    </row>
    <row r="106" spans="4:11" x14ac:dyDescent="0.3">
      <c r="D106" s="23">
        <v>44328</v>
      </c>
      <c r="E106" s="24" t="s">
        <v>29</v>
      </c>
      <c r="F106" s="24" t="s">
        <v>26</v>
      </c>
      <c r="G106" s="24" t="s">
        <v>44</v>
      </c>
      <c r="H106" s="24" t="s">
        <v>45</v>
      </c>
      <c r="I106" s="25">
        <v>30</v>
      </c>
      <c r="J106" s="26">
        <v>25550</v>
      </c>
      <c r="K106" s="27" t="e">
        <f>+I106 J106</f>
        <v>#NULL!</v>
      </c>
    </row>
    <row r="107" spans="4:11" x14ac:dyDescent="0.3">
      <c r="D107" s="23">
        <v>44328</v>
      </c>
      <c r="E107" s="24" t="s">
        <v>31</v>
      </c>
      <c r="F107" s="24" t="s">
        <v>32</v>
      </c>
      <c r="G107" s="24" t="s">
        <v>46</v>
      </c>
      <c r="H107" s="24" t="s">
        <v>45</v>
      </c>
      <c r="I107" s="25">
        <v>41</v>
      </c>
      <c r="J107" s="26">
        <v>22792</v>
      </c>
      <c r="K107" s="27" t="e">
        <f>+I107 J107</f>
        <v>#NULL!</v>
      </c>
    </row>
    <row r="108" spans="4:11" x14ac:dyDescent="0.3">
      <c r="D108" s="23">
        <v>44328</v>
      </c>
      <c r="E108" s="24" t="s">
        <v>34</v>
      </c>
      <c r="F108" s="24" t="s">
        <v>32</v>
      </c>
      <c r="G108" s="24" t="s">
        <v>47</v>
      </c>
      <c r="H108" s="24" t="s">
        <v>45</v>
      </c>
      <c r="I108" s="25">
        <v>44</v>
      </c>
      <c r="J108" s="26">
        <v>3219.9999999999995</v>
      </c>
      <c r="K108" s="27" t="e">
        <f>+I108 J108</f>
        <v>#NULL!</v>
      </c>
    </row>
    <row r="109" spans="4:11" x14ac:dyDescent="0.3">
      <c r="D109" s="23">
        <v>44328</v>
      </c>
      <c r="E109" s="24" t="s">
        <v>25</v>
      </c>
      <c r="F109" s="24" t="s">
        <v>32</v>
      </c>
      <c r="G109" s="24" t="s">
        <v>48</v>
      </c>
      <c r="H109" s="24" t="s">
        <v>49</v>
      </c>
      <c r="I109" s="25">
        <v>77</v>
      </c>
      <c r="J109" s="26">
        <v>4018</v>
      </c>
      <c r="K109" s="27" t="e">
        <f>+I109 J109</f>
        <v>#NULL!</v>
      </c>
    </row>
    <row r="110" spans="4:11" x14ac:dyDescent="0.3">
      <c r="D110" s="23">
        <v>44328</v>
      </c>
      <c r="E110" s="24" t="s">
        <v>29</v>
      </c>
      <c r="F110" s="24" t="s">
        <v>32</v>
      </c>
      <c r="G110" s="24" t="s">
        <v>48</v>
      </c>
      <c r="H110" s="24" t="s">
        <v>49</v>
      </c>
      <c r="I110" s="25">
        <v>29</v>
      </c>
      <c r="J110" s="26">
        <v>1548.82</v>
      </c>
      <c r="K110" s="27" t="e">
        <f>+I110 J110</f>
        <v>#NULL!</v>
      </c>
    </row>
    <row r="111" spans="4:11" x14ac:dyDescent="0.3">
      <c r="D111" s="23">
        <v>44328</v>
      </c>
      <c r="E111" s="24" t="s">
        <v>31</v>
      </c>
      <c r="F111" s="24" t="s">
        <v>32</v>
      </c>
      <c r="G111" s="24" t="s">
        <v>48</v>
      </c>
      <c r="H111" s="24" t="s">
        <v>49</v>
      </c>
      <c r="I111" s="25">
        <v>77</v>
      </c>
      <c r="J111" s="26">
        <v>21168</v>
      </c>
      <c r="K111" s="27" t="e">
        <f>+I111 J111</f>
        <v>#NULL!</v>
      </c>
    </row>
    <row r="112" spans="4:11" x14ac:dyDescent="0.3">
      <c r="D112" s="23">
        <v>44328</v>
      </c>
      <c r="E112" s="24" t="s">
        <v>34</v>
      </c>
      <c r="F112" s="24" t="s">
        <v>32</v>
      </c>
      <c r="G112" s="24" t="s">
        <v>50</v>
      </c>
      <c r="H112" s="24" t="s">
        <v>49</v>
      </c>
      <c r="I112" s="25">
        <v>73</v>
      </c>
      <c r="J112" s="26">
        <v>47012</v>
      </c>
      <c r="K112" s="27" t="e">
        <f>+I112 J112</f>
        <v>#NULL!</v>
      </c>
    </row>
    <row r="113" spans="4:11" x14ac:dyDescent="0.3">
      <c r="D113" s="23">
        <v>44346</v>
      </c>
      <c r="E113" s="24" t="s">
        <v>25</v>
      </c>
      <c r="F113" s="24" t="s">
        <v>26</v>
      </c>
      <c r="G113" s="24" t="s">
        <v>51</v>
      </c>
      <c r="H113" s="24" t="s">
        <v>49</v>
      </c>
      <c r="I113" s="25">
        <v>74</v>
      </c>
      <c r="J113" s="26">
        <v>2134.86</v>
      </c>
      <c r="K113" s="27" t="e">
        <f>+I113 J113</f>
        <v>#NULL!</v>
      </c>
    </row>
    <row r="114" spans="4:11" x14ac:dyDescent="0.3">
      <c r="D114" s="23">
        <v>44346</v>
      </c>
      <c r="E114" s="24" t="s">
        <v>29</v>
      </c>
      <c r="F114" s="24" t="s">
        <v>42</v>
      </c>
      <c r="G114" s="24" t="s">
        <v>52</v>
      </c>
      <c r="H114" s="24" t="s">
        <v>49</v>
      </c>
      <c r="I114" s="25">
        <v>25</v>
      </c>
      <c r="J114" s="26">
        <v>8916.6</v>
      </c>
      <c r="K114" s="27" t="e">
        <f>+I114 J114</f>
        <v>#NULL!</v>
      </c>
    </row>
    <row r="115" spans="4:11" x14ac:dyDescent="0.3">
      <c r="D115" s="23">
        <v>44327</v>
      </c>
      <c r="E115" s="24" t="s">
        <v>31</v>
      </c>
      <c r="F115" s="24" t="s">
        <v>26</v>
      </c>
      <c r="G115" s="24" t="s">
        <v>53</v>
      </c>
      <c r="H115" s="24" t="s">
        <v>54</v>
      </c>
      <c r="I115" s="25">
        <v>82</v>
      </c>
      <c r="J115" s="26">
        <v>9273.5999999999985</v>
      </c>
      <c r="K115" s="27" t="e">
        <f>+I115 J115</f>
        <v>#NULL!</v>
      </c>
    </row>
    <row r="116" spans="4:11" x14ac:dyDescent="0.3">
      <c r="D116" s="23">
        <v>44327</v>
      </c>
      <c r="E116" s="24" t="s">
        <v>34</v>
      </c>
      <c r="F116" s="24" t="s">
        <v>26</v>
      </c>
      <c r="G116" s="24" t="s">
        <v>55</v>
      </c>
      <c r="H116" s="24" t="s">
        <v>54</v>
      </c>
      <c r="I116" s="25">
        <v>37</v>
      </c>
      <c r="J116" s="26">
        <v>23751</v>
      </c>
      <c r="K116" s="27" t="e">
        <f>+I116 J116</f>
        <v>#NULL!</v>
      </c>
    </row>
    <row r="117" spans="4:11" x14ac:dyDescent="0.3">
      <c r="D117" s="23">
        <v>44324</v>
      </c>
      <c r="E117" s="24" t="s">
        <v>25</v>
      </c>
      <c r="F117" s="24" t="s">
        <v>26</v>
      </c>
      <c r="G117" s="24" t="s">
        <v>56</v>
      </c>
      <c r="H117" s="24" t="s">
        <v>54</v>
      </c>
      <c r="I117" s="25">
        <v>84</v>
      </c>
      <c r="J117" s="26">
        <v>31180.799999999996</v>
      </c>
      <c r="K117" s="27" t="e">
        <f>+I117 J117</f>
        <v>#NULL!</v>
      </c>
    </row>
    <row r="118" spans="4:11" x14ac:dyDescent="0.3">
      <c r="D118" s="23">
        <v>44326</v>
      </c>
      <c r="E118" s="24" t="s">
        <v>29</v>
      </c>
      <c r="F118" s="24" t="s">
        <v>42</v>
      </c>
      <c r="G118" s="24" t="s">
        <v>57</v>
      </c>
      <c r="H118" s="24" t="s">
        <v>58</v>
      </c>
      <c r="I118" s="25">
        <v>73</v>
      </c>
      <c r="J118" s="26">
        <v>4116</v>
      </c>
      <c r="K118" s="27" t="e">
        <f>+I118 J118</f>
        <v>#NULL!</v>
      </c>
    </row>
    <row r="119" spans="4:11" x14ac:dyDescent="0.3">
      <c r="D119" s="23">
        <v>44326</v>
      </c>
      <c r="E119" s="24" t="s">
        <v>31</v>
      </c>
      <c r="F119" s="24" t="s">
        <v>32</v>
      </c>
      <c r="G119" s="24" t="s">
        <v>59</v>
      </c>
      <c r="H119" s="24" t="s">
        <v>58</v>
      </c>
      <c r="I119" s="25">
        <v>51</v>
      </c>
      <c r="J119" s="26">
        <v>500000</v>
      </c>
      <c r="K119" s="27" t="e">
        <f>+I119 J119</f>
        <v>#NULL!</v>
      </c>
    </row>
    <row r="120" spans="4:11" x14ac:dyDescent="0.3">
      <c r="D120" s="23">
        <v>44343</v>
      </c>
      <c r="E120" s="24" t="s">
        <v>34</v>
      </c>
      <c r="F120" s="24" t="s">
        <v>26</v>
      </c>
      <c r="G120" s="24" t="s">
        <v>60</v>
      </c>
      <c r="H120" s="24" t="s">
        <v>61</v>
      </c>
      <c r="I120" s="25">
        <v>66</v>
      </c>
      <c r="J120" s="26">
        <v>460</v>
      </c>
      <c r="K120" s="27" t="e">
        <f>+I120 J120</f>
        <v>#NULL!</v>
      </c>
    </row>
    <row r="121" spans="4:11" x14ac:dyDescent="0.3">
      <c r="D121" s="23">
        <v>44344</v>
      </c>
      <c r="E121" s="24" t="s">
        <v>25</v>
      </c>
      <c r="F121" s="24" t="s">
        <v>26</v>
      </c>
      <c r="G121" s="24" t="s">
        <v>62</v>
      </c>
      <c r="H121" s="24" t="s">
        <v>61</v>
      </c>
      <c r="I121" s="25">
        <v>36</v>
      </c>
      <c r="J121" s="26">
        <v>2160</v>
      </c>
      <c r="K121" s="27" t="e">
        <f>+I121 J121</f>
        <v>#NULL!</v>
      </c>
    </row>
    <row r="122" spans="4:11" x14ac:dyDescent="0.3">
      <c r="D122" s="23">
        <v>44344</v>
      </c>
      <c r="E122" s="24" t="s">
        <v>29</v>
      </c>
      <c r="F122" s="24" t="s">
        <v>32</v>
      </c>
      <c r="G122" s="24" t="s">
        <v>63</v>
      </c>
      <c r="H122" s="24" t="s">
        <v>64</v>
      </c>
      <c r="I122" s="25">
        <v>87</v>
      </c>
      <c r="J122" s="26">
        <v>550</v>
      </c>
      <c r="K122" s="27" t="e">
        <f>+I122 J122</f>
        <v>#NULL!</v>
      </c>
    </row>
    <row r="123" spans="4:11" x14ac:dyDescent="0.3">
      <c r="D123" s="23">
        <v>44344</v>
      </c>
      <c r="E123" s="24" t="s">
        <v>31</v>
      </c>
      <c r="F123" s="24" t="s">
        <v>32</v>
      </c>
      <c r="G123" s="24" t="s">
        <v>65</v>
      </c>
      <c r="H123" s="24" t="s">
        <v>66</v>
      </c>
      <c r="I123" s="25">
        <v>64</v>
      </c>
      <c r="J123" s="26">
        <v>1640</v>
      </c>
      <c r="K123" s="27" t="e">
        <f>+I123 J123</f>
        <v>#NULL!</v>
      </c>
    </row>
    <row r="124" spans="4:11" x14ac:dyDescent="0.3">
      <c r="D124" s="23">
        <v>44347</v>
      </c>
      <c r="E124" s="24" t="s">
        <v>34</v>
      </c>
      <c r="F124" s="24" t="s">
        <v>32</v>
      </c>
      <c r="G124" s="24" t="s">
        <v>67</v>
      </c>
      <c r="H124" s="24" t="s">
        <v>64</v>
      </c>
      <c r="I124" s="25">
        <v>21</v>
      </c>
      <c r="J124" s="26">
        <v>200000</v>
      </c>
      <c r="K124" s="27" t="e">
        <f>+I124 J124</f>
        <v>#NULL!</v>
      </c>
    </row>
    <row r="125" spans="4:11" x14ac:dyDescent="0.3">
      <c r="D125" s="23">
        <v>44324</v>
      </c>
      <c r="E125" s="24" t="s">
        <v>25</v>
      </c>
      <c r="F125" s="24" t="s">
        <v>32</v>
      </c>
      <c r="G125" s="24" t="s">
        <v>27</v>
      </c>
      <c r="H125" s="24" t="s">
        <v>28</v>
      </c>
      <c r="I125" s="25">
        <v>5</v>
      </c>
      <c r="J125" s="26">
        <v>323405</v>
      </c>
      <c r="K125" s="27" t="e">
        <f>+I125 J125</f>
        <v>#NULL!</v>
      </c>
    </row>
    <row r="126" spans="4:11" x14ac:dyDescent="0.3">
      <c r="D126" s="23">
        <v>44322</v>
      </c>
      <c r="E126" s="24" t="s">
        <v>29</v>
      </c>
      <c r="F126" s="24" t="s">
        <v>32</v>
      </c>
      <c r="G126" s="24" t="s">
        <v>30</v>
      </c>
      <c r="H126" s="24" t="s">
        <v>28</v>
      </c>
      <c r="I126" s="25">
        <v>23</v>
      </c>
      <c r="J126" s="26">
        <v>800000</v>
      </c>
      <c r="K126" s="27" t="e">
        <f>+I126 J126</f>
        <v>#NULL!</v>
      </c>
    </row>
    <row r="127" spans="4:11" x14ac:dyDescent="0.3">
      <c r="D127" s="23">
        <v>44322</v>
      </c>
      <c r="E127" s="24" t="s">
        <v>31</v>
      </c>
      <c r="F127" s="24" t="s">
        <v>32</v>
      </c>
      <c r="G127" s="24" t="s">
        <v>33</v>
      </c>
      <c r="H127" s="24" t="s">
        <v>28</v>
      </c>
      <c r="I127" s="25">
        <v>72</v>
      </c>
      <c r="J127" s="26">
        <v>10303.999999999998</v>
      </c>
      <c r="K127" s="27" t="e">
        <f>+I127 J127</f>
        <v>#NULL!</v>
      </c>
    </row>
    <row r="128" spans="4:11" x14ac:dyDescent="0.3">
      <c r="D128" s="23">
        <v>44326</v>
      </c>
      <c r="E128" s="24" t="s">
        <v>34</v>
      </c>
      <c r="F128" s="24" t="s">
        <v>26</v>
      </c>
      <c r="G128" s="24" t="s">
        <v>35</v>
      </c>
      <c r="H128" s="24" t="s">
        <v>28</v>
      </c>
      <c r="I128" s="25">
        <v>22</v>
      </c>
      <c r="J128" s="26">
        <v>6783</v>
      </c>
      <c r="K128" s="27" t="e">
        <f>+I128 J128</f>
        <v>#NULL!</v>
      </c>
    </row>
    <row r="129" spans="4:11" x14ac:dyDescent="0.3">
      <c r="D129" s="23">
        <v>44321</v>
      </c>
      <c r="E129" s="24" t="s">
        <v>25</v>
      </c>
      <c r="F129" s="24" t="s">
        <v>26</v>
      </c>
      <c r="G129" s="24" t="s">
        <v>36</v>
      </c>
      <c r="H129" s="24" t="s">
        <v>28</v>
      </c>
      <c r="I129" s="25">
        <v>82</v>
      </c>
      <c r="J129" s="26">
        <v>3782.7999999999997</v>
      </c>
      <c r="K129" s="27" t="e">
        <f>+I129 J129</f>
        <v>#NULL!</v>
      </c>
    </row>
    <row r="130" spans="4:11" x14ac:dyDescent="0.3">
      <c r="D130" s="23">
        <v>44321</v>
      </c>
      <c r="E130" s="24" t="s">
        <v>29</v>
      </c>
      <c r="F130" s="24" t="s">
        <v>26</v>
      </c>
      <c r="G130" s="24" t="s">
        <v>37</v>
      </c>
      <c r="H130" s="24" t="s">
        <v>38</v>
      </c>
      <c r="I130" s="25">
        <v>10</v>
      </c>
      <c r="J130" s="26">
        <v>33600</v>
      </c>
      <c r="K130" s="27" t="e">
        <f>+I130 J130</f>
        <v>#NULL!</v>
      </c>
    </row>
    <row r="131" spans="4:11" x14ac:dyDescent="0.3">
      <c r="D131" s="23">
        <v>44321</v>
      </c>
      <c r="E131" s="24" t="s">
        <v>31</v>
      </c>
      <c r="F131" s="24" t="s">
        <v>32</v>
      </c>
      <c r="G131" s="24" t="s">
        <v>39</v>
      </c>
      <c r="H131" s="24" t="s">
        <v>38</v>
      </c>
      <c r="I131" s="25">
        <v>71</v>
      </c>
      <c r="J131" s="26">
        <v>21252</v>
      </c>
      <c r="K131" s="27" t="e">
        <f>+I131 J131</f>
        <v>#NULL!</v>
      </c>
    </row>
    <row r="132" spans="4:11" x14ac:dyDescent="0.3">
      <c r="D132" s="23">
        <v>44359</v>
      </c>
      <c r="E132" s="24" t="s">
        <v>34</v>
      </c>
      <c r="F132" s="24" t="s">
        <v>32</v>
      </c>
      <c r="G132" s="24" t="s">
        <v>40</v>
      </c>
      <c r="H132" s="24" t="s">
        <v>38</v>
      </c>
      <c r="I132" s="25">
        <v>800</v>
      </c>
      <c r="J132" s="26">
        <v>3927</v>
      </c>
      <c r="K132" s="27" t="e">
        <f>+I132 J132</f>
        <v>#NULL!</v>
      </c>
    </row>
    <row r="133" spans="4:11" x14ac:dyDescent="0.3">
      <c r="D133" s="23">
        <v>44359</v>
      </c>
      <c r="E133" s="24" t="s">
        <v>25</v>
      </c>
      <c r="F133" s="24" t="s">
        <v>32</v>
      </c>
      <c r="G133" s="24" t="s">
        <v>41</v>
      </c>
      <c r="H133" s="24" t="s">
        <v>38</v>
      </c>
      <c r="I133" s="25">
        <v>80</v>
      </c>
      <c r="J133" s="26">
        <v>2134.86</v>
      </c>
      <c r="K133" s="27" t="e">
        <f>+I133 J133</f>
        <v>#NULL!</v>
      </c>
    </row>
    <row r="134" spans="4:11" x14ac:dyDescent="0.3">
      <c r="D134" s="23">
        <v>44359</v>
      </c>
      <c r="E134" s="24" t="s">
        <v>29</v>
      </c>
      <c r="F134" s="24" t="s">
        <v>32</v>
      </c>
      <c r="G134" s="24" t="s">
        <v>43</v>
      </c>
      <c r="H134" s="24" t="s">
        <v>38</v>
      </c>
      <c r="I134" s="25">
        <v>38</v>
      </c>
      <c r="J134" s="26">
        <v>38640</v>
      </c>
      <c r="K134" s="27" t="e">
        <f>+I134 J134</f>
        <v>#NULL!</v>
      </c>
    </row>
    <row r="135" spans="4:11" x14ac:dyDescent="0.3">
      <c r="D135" s="23">
        <v>44359</v>
      </c>
      <c r="E135" s="24" t="s">
        <v>31</v>
      </c>
      <c r="F135" s="24" t="s">
        <v>32</v>
      </c>
      <c r="G135" s="24" t="s">
        <v>44</v>
      </c>
      <c r="H135" s="24" t="s">
        <v>45</v>
      </c>
      <c r="I135" s="25">
        <v>28</v>
      </c>
      <c r="J135" s="26">
        <v>34300</v>
      </c>
      <c r="K135" s="27" t="e">
        <f>+I135 J135</f>
        <v>#NULL!</v>
      </c>
    </row>
    <row r="136" spans="4:11" x14ac:dyDescent="0.3">
      <c r="D136" s="23">
        <v>44359</v>
      </c>
      <c r="E136" s="24" t="s">
        <v>34</v>
      </c>
      <c r="F136" s="24" t="s">
        <v>32</v>
      </c>
      <c r="G136" s="24" t="s">
        <v>46</v>
      </c>
      <c r="H136" s="24" t="s">
        <v>45</v>
      </c>
      <c r="I136" s="25">
        <v>60</v>
      </c>
      <c r="J136" s="26">
        <v>8316</v>
      </c>
      <c r="K136" s="27" t="e">
        <f>+I136 J136</f>
        <v>#NULL!</v>
      </c>
    </row>
    <row r="137" spans="4:11" x14ac:dyDescent="0.3">
      <c r="D137" s="23">
        <v>44359</v>
      </c>
      <c r="E137" s="24" t="s">
        <v>25</v>
      </c>
      <c r="F137" s="24" t="s">
        <v>26</v>
      </c>
      <c r="G137" s="24" t="s">
        <v>47</v>
      </c>
      <c r="H137" s="24" t="s">
        <v>45</v>
      </c>
      <c r="I137" s="25">
        <v>33</v>
      </c>
      <c r="J137" s="26">
        <v>2575999.9999999995</v>
      </c>
      <c r="K137" s="27" t="e">
        <f>+I137 J137</f>
        <v>#NULL!</v>
      </c>
    </row>
    <row r="138" spans="4:11" x14ac:dyDescent="0.3">
      <c r="D138" s="23">
        <v>44359</v>
      </c>
      <c r="E138" s="24" t="s">
        <v>29</v>
      </c>
      <c r="F138" s="24" t="s">
        <v>42</v>
      </c>
      <c r="G138" s="24" t="s">
        <v>48</v>
      </c>
      <c r="H138" s="24" t="s">
        <v>49</v>
      </c>
      <c r="I138" s="25">
        <v>22</v>
      </c>
      <c r="J138" s="26">
        <v>3185</v>
      </c>
      <c r="K138" s="27" t="e">
        <f>+I138 J138</f>
        <v>#NULL!</v>
      </c>
    </row>
    <row r="139" spans="4:11" x14ac:dyDescent="0.3">
      <c r="D139" s="23">
        <v>44359</v>
      </c>
      <c r="E139" s="24" t="s">
        <v>31</v>
      </c>
      <c r="F139" s="24" t="s">
        <v>26</v>
      </c>
      <c r="G139" s="24" t="s">
        <v>48</v>
      </c>
      <c r="H139" s="24" t="s">
        <v>49</v>
      </c>
      <c r="I139" s="25">
        <v>51</v>
      </c>
      <c r="J139" s="26">
        <v>1590.68</v>
      </c>
      <c r="K139" s="27" t="e">
        <f>+I139 J139</f>
        <v>#NULL!</v>
      </c>
    </row>
    <row r="140" spans="4:11" x14ac:dyDescent="0.3">
      <c r="D140" s="23">
        <v>44377</v>
      </c>
      <c r="E140" s="24" t="s">
        <v>34</v>
      </c>
      <c r="F140" s="24" t="s">
        <v>26</v>
      </c>
      <c r="G140" s="24" t="s">
        <v>48</v>
      </c>
      <c r="H140" s="24" t="s">
        <v>49</v>
      </c>
      <c r="I140" s="25">
        <v>60</v>
      </c>
      <c r="J140" s="26">
        <v>20160</v>
      </c>
      <c r="K140" s="27" t="e">
        <f>+I140 J140</f>
        <v>#NULL!</v>
      </c>
    </row>
    <row r="141" spans="4:11" x14ac:dyDescent="0.3">
      <c r="D141" s="23">
        <v>44377</v>
      </c>
      <c r="E141" s="24" t="s">
        <v>25</v>
      </c>
      <c r="F141" s="24" t="s">
        <v>26</v>
      </c>
      <c r="G141" s="24" t="s">
        <v>50</v>
      </c>
      <c r="H141" s="24" t="s">
        <v>49</v>
      </c>
      <c r="I141" s="25">
        <v>98</v>
      </c>
      <c r="J141" s="26">
        <v>31556</v>
      </c>
      <c r="K141" s="27" t="e">
        <f>+I141 J141</f>
        <v>#NULL!</v>
      </c>
    </row>
    <row r="142" spans="4:11" x14ac:dyDescent="0.3">
      <c r="D142" s="23">
        <v>44358</v>
      </c>
      <c r="E142" s="24" t="s">
        <v>29</v>
      </c>
      <c r="F142" s="24" t="s">
        <v>42</v>
      </c>
      <c r="G142" s="24" t="s">
        <v>51</v>
      </c>
      <c r="H142" s="24" t="s">
        <v>49</v>
      </c>
      <c r="I142" s="25">
        <v>27</v>
      </c>
      <c r="J142" s="26">
        <v>3767.4</v>
      </c>
      <c r="K142" s="27" t="e">
        <f>+I142 J142</f>
        <v>#NULL!</v>
      </c>
    </row>
    <row r="143" spans="4:11" x14ac:dyDescent="0.3">
      <c r="D143" s="23">
        <v>44358</v>
      </c>
      <c r="E143" s="24" t="s">
        <v>31</v>
      </c>
      <c r="F143" s="24" t="s">
        <v>32</v>
      </c>
      <c r="G143" s="24" t="s">
        <v>52</v>
      </c>
      <c r="H143" s="24" t="s">
        <v>49</v>
      </c>
      <c r="I143" s="25">
        <v>20000</v>
      </c>
      <c r="J143" s="26">
        <v>8106</v>
      </c>
      <c r="K143" s="27" t="e">
        <f>+I143 J143</f>
        <v>#NULL!</v>
      </c>
    </row>
    <row r="144" spans="4:11" x14ac:dyDescent="0.3">
      <c r="D144" s="23">
        <v>44355</v>
      </c>
      <c r="E144" s="24" t="s">
        <v>34</v>
      </c>
      <c r="F144" s="24" t="s">
        <v>26</v>
      </c>
      <c r="G144" s="24" t="s">
        <v>53</v>
      </c>
      <c r="H144" s="24" t="s">
        <v>54</v>
      </c>
      <c r="I144" s="25">
        <v>65</v>
      </c>
      <c r="J144" s="26">
        <v>10046.399999999998</v>
      </c>
      <c r="K144" s="27" t="e">
        <f>+I144 J144</f>
        <v>#NULL!</v>
      </c>
    </row>
    <row r="145" spans="4:11" x14ac:dyDescent="0.3">
      <c r="D145" s="23">
        <v>44357</v>
      </c>
      <c r="E145" s="24" t="s">
        <v>25</v>
      </c>
      <c r="F145" s="24" t="s">
        <v>26</v>
      </c>
      <c r="G145" s="24" t="s">
        <v>55</v>
      </c>
      <c r="H145" s="24" t="s">
        <v>54</v>
      </c>
      <c r="I145" s="25">
        <v>38</v>
      </c>
      <c r="J145" s="26">
        <v>21567</v>
      </c>
      <c r="K145" s="27" t="e">
        <f>+I145 J145</f>
        <v>#NULL!</v>
      </c>
    </row>
    <row r="146" spans="4:11" x14ac:dyDescent="0.3">
      <c r="D146" s="23">
        <v>44357</v>
      </c>
      <c r="E146" s="24" t="s">
        <v>29</v>
      </c>
      <c r="F146" s="24" t="s">
        <v>32</v>
      </c>
      <c r="G146" s="24" t="s">
        <v>56</v>
      </c>
      <c r="H146" s="24" t="s">
        <v>54</v>
      </c>
      <c r="I146" s="25">
        <v>80</v>
      </c>
      <c r="J146" s="26">
        <v>21436.799999999996</v>
      </c>
      <c r="K146" s="27" t="e">
        <f>+I146 J146</f>
        <v>#NULL!</v>
      </c>
    </row>
    <row r="147" spans="4:11" x14ac:dyDescent="0.3">
      <c r="D147" s="23">
        <v>44374</v>
      </c>
      <c r="E147" s="24" t="s">
        <v>31</v>
      </c>
      <c r="F147" s="24" t="s">
        <v>32</v>
      </c>
      <c r="G147" s="24" t="s">
        <v>57</v>
      </c>
      <c r="H147" s="24" t="s">
        <v>58</v>
      </c>
      <c r="I147" s="25">
        <v>49</v>
      </c>
      <c r="J147" s="26">
        <v>19208</v>
      </c>
      <c r="K147" s="27" t="e">
        <f>+I147 J147</f>
        <v>#NULL!</v>
      </c>
    </row>
    <row r="148" spans="4:11" x14ac:dyDescent="0.3">
      <c r="D148" s="23">
        <v>44375</v>
      </c>
      <c r="E148" s="24" t="s">
        <v>34</v>
      </c>
      <c r="F148" s="24" t="s">
        <v>32</v>
      </c>
      <c r="G148" s="24" t="s">
        <v>59</v>
      </c>
      <c r="H148" s="24" t="s">
        <v>58</v>
      </c>
      <c r="I148" s="25">
        <v>90</v>
      </c>
      <c r="J148" s="26">
        <v>500000</v>
      </c>
      <c r="K148" s="27" t="e">
        <f>+I148 J148</f>
        <v>#NULL!</v>
      </c>
    </row>
    <row r="149" spans="4:11" x14ac:dyDescent="0.3">
      <c r="D149" s="23">
        <v>44375</v>
      </c>
      <c r="E149" s="24" t="s">
        <v>25</v>
      </c>
      <c r="F149" s="24" t="s">
        <v>32</v>
      </c>
      <c r="G149" s="24" t="s">
        <v>60</v>
      </c>
      <c r="H149" s="24" t="s">
        <v>61</v>
      </c>
      <c r="I149" s="25">
        <v>60</v>
      </c>
      <c r="J149" s="26">
        <v>600</v>
      </c>
      <c r="K149" s="27" t="e">
        <f>+I149 J149</f>
        <v>#NULL!</v>
      </c>
    </row>
    <row r="150" spans="4:11" x14ac:dyDescent="0.3">
      <c r="D150" s="23">
        <v>44375</v>
      </c>
      <c r="E150" s="24" t="s">
        <v>29</v>
      </c>
      <c r="F150" s="24" t="s">
        <v>32</v>
      </c>
      <c r="G150" s="24" t="s">
        <v>62</v>
      </c>
      <c r="H150" s="24" t="s">
        <v>61</v>
      </c>
      <c r="I150" s="25">
        <v>39</v>
      </c>
      <c r="J150" s="26">
        <v>720</v>
      </c>
      <c r="K150" s="27" t="e">
        <f>+I150 J150</f>
        <v>#NULL!</v>
      </c>
    </row>
    <row r="151" spans="4:11" x14ac:dyDescent="0.3">
      <c r="D151" s="23">
        <v>44378</v>
      </c>
      <c r="E151" s="24" t="s">
        <v>31</v>
      </c>
      <c r="F151" s="24" t="s">
        <v>32</v>
      </c>
      <c r="G151" s="24" t="s">
        <v>63</v>
      </c>
      <c r="H151" s="24" t="s">
        <v>64</v>
      </c>
      <c r="I151" s="25">
        <v>79</v>
      </c>
      <c r="J151" s="26">
        <v>700</v>
      </c>
      <c r="K151" s="27" t="e">
        <f>+I151 J151</f>
        <v>#NULL!</v>
      </c>
    </row>
    <row r="152" spans="4:11" x14ac:dyDescent="0.3">
      <c r="D152" s="23">
        <v>44355</v>
      </c>
      <c r="E152" s="24" t="s">
        <v>34</v>
      </c>
      <c r="F152" s="24" t="s">
        <v>26</v>
      </c>
      <c r="G152" s="24" t="s">
        <v>65</v>
      </c>
      <c r="H152" s="24" t="s">
        <v>66</v>
      </c>
      <c r="I152" s="25">
        <v>44</v>
      </c>
      <c r="J152" s="26">
        <v>1480</v>
      </c>
      <c r="K152" s="27" t="e">
        <f>+I152 J152</f>
        <v>#NULL!</v>
      </c>
    </row>
    <row r="153" spans="4:11" x14ac:dyDescent="0.3">
      <c r="D153" s="23">
        <v>44353</v>
      </c>
      <c r="E153" s="24" t="s">
        <v>25</v>
      </c>
      <c r="F153" s="24" t="s">
        <v>26</v>
      </c>
      <c r="G153" s="24" t="s">
        <v>67</v>
      </c>
      <c r="H153" s="24" t="s">
        <v>64</v>
      </c>
      <c r="I153" s="25">
        <v>98</v>
      </c>
      <c r="J153" s="26">
        <v>200000</v>
      </c>
      <c r="K153" s="27" t="e">
        <f>+I153 J153</f>
        <v>#NULL!</v>
      </c>
    </row>
    <row r="154" spans="4:11" x14ac:dyDescent="0.3">
      <c r="D154" s="23">
        <v>44353</v>
      </c>
      <c r="E154" s="24" t="s">
        <v>29</v>
      </c>
      <c r="F154" s="24" t="s">
        <v>26</v>
      </c>
      <c r="G154" s="24" t="s">
        <v>27</v>
      </c>
      <c r="H154" s="24" t="s">
        <v>28</v>
      </c>
      <c r="I154" s="25">
        <v>5</v>
      </c>
      <c r="J154" s="26">
        <v>122985</v>
      </c>
      <c r="K154" s="27" t="e">
        <f>+I154 J154</f>
        <v>#NULL!</v>
      </c>
    </row>
    <row r="155" spans="4:11" x14ac:dyDescent="0.3">
      <c r="D155" s="23">
        <v>44357</v>
      </c>
      <c r="E155" s="24" t="s">
        <v>31</v>
      </c>
      <c r="F155" s="24" t="s">
        <v>32</v>
      </c>
      <c r="G155" s="24" t="s">
        <v>30</v>
      </c>
      <c r="H155" s="24" t="s">
        <v>28</v>
      </c>
      <c r="I155" s="25">
        <v>30</v>
      </c>
      <c r="J155" s="26">
        <v>71000</v>
      </c>
      <c r="K155" s="27" t="e">
        <f>+I155 J155</f>
        <v>#NULL!</v>
      </c>
    </row>
    <row r="156" spans="4:11" x14ac:dyDescent="0.3">
      <c r="D156" s="23">
        <v>44352</v>
      </c>
      <c r="E156" s="24" t="s">
        <v>34</v>
      </c>
      <c r="F156" s="24" t="s">
        <v>32</v>
      </c>
      <c r="G156" s="24" t="s">
        <v>33</v>
      </c>
      <c r="H156" s="24" t="s">
        <v>28</v>
      </c>
      <c r="I156" s="25">
        <v>24</v>
      </c>
      <c r="J156" s="26">
        <v>9531.1999999999989</v>
      </c>
      <c r="K156" s="27" t="e">
        <f>+I156 J156</f>
        <v>#NULL!</v>
      </c>
    </row>
    <row r="157" spans="4:11" x14ac:dyDescent="0.3">
      <c r="D157" s="23">
        <v>44352</v>
      </c>
      <c r="E157" s="24" t="s">
        <v>25</v>
      </c>
      <c r="F157" s="24" t="s">
        <v>32</v>
      </c>
      <c r="G157" s="24" t="s">
        <v>35</v>
      </c>
      <c r="H157" s="24" t="s">
        <v>28</v>
      </c>
      <c r="I157" s="25">
        <v>28</v>
      </c>
      <c r="J157" s="26">
        <v>13566</v>
      </c>
      <c r="K157" s="27" t="e">
        <f>+I157 J157</f>
        <v>#NULL!</v>
      </c>
    </row>
    <row r="158" spans="4:11" x14ac:dyDescent="0.3">
      <c r="D158" s="23">
        <v>44359</v>
      </c>
      <c r="E158" s="24" t="s">
        <v>29</v>
      </c>
      <c r="F158" s="24" t="s">
        <v>32</v>
      </c>
      <c r="G158" s="24" t="s">
        <v>36</v>
      </c>
      <c r="H158" s="24" t="s">
        <v>28</v>
      </c>
      <c r="I158" s="25">
        <v>74</v>
      </c>
      <c r="J158" s="26">
        <v>12969.599999999999</v>
      </c>
      <c r="K158" s="27" t="e">
        <f>+I158 J158</f>
        <v>#NULL!</v>
      </c>
    </row>
    <row r="159" spans="4:11" x14ac:dyDescent="0.3">
      <c r="D159" s="23">
        <v>44359</v>
      </c>
      <c r="E159" s="24" t="s">
        <v>31</v>
      </c>
      <c r="F159" s="24" t="s">
        <v>32</v>
      </c>
      <c r="G159" s="24" t="s">
        <v>37</v>
      </c>
      <c r="H159" s="24" t="s">
        <v>38</v>
      </c>
      <c r="I159" s="25">
        <v>10</v>
      </c>
      <c r="J159" s="26">
        <v>51520</v>
      </c>
      <c r="K159" s="27" t="e">
        <f>+I159 J159</f>
        <v>#NULL!</v>
      </c>
    </row>
    <row r="160" spans="4:11" x14ac:dyDescent="0.3">
      <c r="D160" s="23">
        <v>44359</v>
      </c>
      <c r="E160" s="24" t="s">
        <v>34</v>
      </c>
      <c r="F160" s="24" t="s">
        <v>32</v>
      </c>
      <c r="G160" s="24" t="s">
        <v>39</v>
      </c>
      <c r="H160" s="24" t="s">
        <v>38</v>
      </c>
      <c r="I160" s="25">
        <v>27</v>
      </c>
      <c r="J160" s="26">
        <v>59892</v>
      </c>
      <c r="K160" s="27" t="e">
        <f>+I160 J160</f>
        <v>#NULL!</v>
      </c>
    </row>
    <row r="161" spans="4:11" x14ac:dyDescent="0.3">
      <c r="D161" s="23">
        <v>44359</v>
      </c>
      <c r="E161" s="24" t="s">
        <v>25</v>
      </c>
      <c r="F161" s="24" t="s">
        <v>26</v>
      </c>
      <c r="G161" s="24" t="s">
        <v>40</v>
      </c>
      <c r="H161" s="24" t="s">
        <v>38</v>
      </c>
      <c r="I161" s="25">
        <v>71</v>
      </c>
      <c r="J161" s="26">
        <v>3213</v>
      </c>
      <c r="K161" s="27" t="e">
        <f>+I161 J161</f>
        <v>#NULL!</v>
      </c>
    </row>
    <row r="162" spans="4:11" x14ac:dyDescent="0.3">
      <c r="D162" s="23">
        <v>44377</v>
      </c>
      <c r="E162" s="24" t="s">
        <v>29</v>
      </c>
      <c r="F162" s="24" t="s">
        <v>42</v>
      </c>
      <c r="G162" s="24" t="s">
        <v>41</v>
      </c>
      <c r="H162" s="24" t="s">
        <v>38</v>
      </c>
      <c r="I162" s="25">
        <v>74</v>
      </c>
      <c r="J162" s="26">
        <v>4102.28</v>
      </c>
      <c r="K162" s="27" t="e">
        <f>+I162 J162</f>
        <v>#NULL!</v>
      </c>
    </row>
    <row r="163" spans="4:11" x14ac:dyDescent="0.3">
      <c r="D163" s="23">
        <v>44358</v>
      </c>
      <c r="E163" s="24" t="s">
        <v>31</v>
      </c>
      <c r="F163" s="24" t="s">
        <v>26</v>
      </c>
      <c r="G163" s="24" t="s">
        <v>43</v>
      </c>
      <c r="H163" s="24" t="s">
        <v>38</v>
      </c>
      <c r="I163" s="25">
        <v>76</v>
      </c>
      <c r="J163" s="26">
        <v>29624</v>
      </c>
      <c r="K163" s="27" t="e">
        <f>+I163 J163</f>
        <v>#NULL!</v>
      </c>
    </row>
    <row r="164" spans="4:11" x14ac:dyDescent="0.3">
      <c r="D164" s="23">
        <v>44355</v>
      </c>
      <c r="E164" s="24" t="s">
        <v>34</v>
      </c>
      <c r="F164" s="24" t="s">
        <v>26</v>
      </c>
      <c r="G164" s="24" t="s">
        <v>44</v>
      </c>
      <c r="H164" s="24" t="s">
        <v>45</v>
      </c>
      <c r="I164" s="25">
        <v>96</v>
      </c>
      <c r="J164" s="26">
        <v>4900</v>
      </c>
      <c r="K164" s="27" t="e">
        <f>+I164 J164</f>
        <v>#NULL!</v>
      </c>
    </row>
    <row r="165" spans="4:11" x14ac:dyDescent="0.3">
      <c r="D165" s="23">
        <v>44357</v>
      </c>
      <c r="E165" s="24" t="s">
        <v>25</v>
      </c>
      <c r="F165" s="24" t="s">
        <v>26</v>
      </c>
      <c r="G165" s="24" t="s">
        <v>46</v>
      </c>
      <c r="H165" s="24" t="s">
        <v>45</v>
      </c>
      <c r="I165" s="25">
        <v>92</v>
      </c>
      <c r="J165" s="26">
        <v>26180</v>
      </c>
      <c r="K165" s="27" t="e">
        <f>+I165 J165</f>
        <v>#NULL!</v>
      </c>
    </row>
    <row r="166" spans="4:11" x14ac:dyDescent="0.3">
      <c r="D166" s="23">
        <v>44374</v>
      </c>
      <c r="E166" s="24" t="s">
        <v>29</v>
      </c>
      <c r="F166" s="24" t="s">
        <v>42</v>
      </c>
      <c r="G166" s="24" t="s">
        <v>47</v>
      </c>
      <c r="H166" s="24" t="s">
        <v>45</v>
      </c>
      <c r="I166" s="25">
        <v>93</v>
      </c>
      <c r="J166" s="26">
        <v>11334.399999999998</v>
      </c>
      <c r="K166" s="27" t="e">
        <f>+I166 J166</f>
        <v>#NULL!</v>
      </c>
    </row>
    <row r="167" spans="4:11" x14ac:dyDescent="0.3">
      <c r="D167" s="23">
        <v>44375</v>
      </c>
      <c r="E167" s="24" t="s">
        <v>31</v>
      </c>
      <c r="F167" s="24" t="s">
        <v>32</v>
      </c>
      <c r="G167" s="24" t="s">
        <v>48</v>
      </c>
      <c r="H167" s="24" t="s">
        <v>49</v>
      </c>
      <c r="I167" s="25">
        <v>18</v>
      </c>
      <c r="J167" s="26">
        <v>3969</v>
      </c>
      <c r="K167" s="27" t="e">
        <f>+I167 J167</f>
        <v>#NULL!</v>
      </c>
    </row>
    <row r="168" spans="4:11" x14ac:dyDescent="0.3">
      <c r="D168" s="23">
        <v>44378</v>
      </c>
      <c r="E168" s="24" t="s">
        <v>34</v>
      </c>
      <c r="F168" s="24" t="s">
        <v>26</v>
      </c>
      <c r="G168" s="24" t="s">
        <v>48</v>
      </c>
      <c r="H168" s="24" t="s">
        <v>49</v>
      </c>
      <c r="I168" s="25">
        <v>98</v>
      </c>
      <c r="J168" s="26">
        <v>1381.3799999999999</v>
      </c>
      <c r="K168" s="27" t="e">
        <f>+I168 J168</f>
        <v>#NULL!</v>
      </c>
    </row>
    <row r="169" spans="4:11" x14ac:dyDescent="0.3">
      <c r="D169" s="23">
        <v>44355</v>
      </c>
      <c r="E169" s="24" t="s">
        <v>25</v>
      </c>
      <c r="F169" s="24" t="s">
        <v>26</v>
      </c>
      <c r="G169" s="24" t="s">
        <v>48</v>
      </c>
      <c r="H169" s="24" t="s">
        <v>49</v>
      </c>
      <c r="I169" s="25">
        <v>46</v>
      </c>
      <c r="J169" s="26">
        <v>11844</v>
      </c>
      <c r="K169" s="27" t="e">
        <f>+I169 J169</f>
        <v>#NULL!</v>
      </c>
    </row>
    <row r="170" spans="4:11" x14ac:dyDescent="0.3">
      <c r="D170" s="23">
        <v>44355</v>
      </c>
      <c r="E170" s="24" t="s">
        <v>29</v>
      </c>
      <c r="F170" s="24" t="s">
        <v>32</v>
      </c>
      <c r="G170" s="24" t="s">
        <v>50</v>
      </c>
      <c r="H170" s="24" t="s">
        <v>49</v>
      </c>
      <c r="I170" s="25">
        <v>14</v>
      </c>
      <c r="J170" s="26">
        <v>39284</v>
      </c>
      <c r="K170" s="27" t="e">
        <f>+I170 J170</f>
        <v>#NULL!</v>
      </c>
    </row>
    <row r="171" spans="4:11" x14ac:dyDescent="0.3">
      <c r="D171" s="23">
        <v>44355</v>
      </c>
      <c r="E171" s="24" t="s">
        <v>31</v>
      </c>
      <c r="F171" s="24" t="s">
        <v>32</v>
      </c>
      <c r="G171" s="24" t="s">
        <v>51</v>
      </c>
      <c r="H171" s="24" t="s">
        <v>49</v>
      </c>
      <c r="I171" s="25">
        <v>85</v>
      </c>
      <c r="J171" s="26">
        <v>1130.22</v>
      </c>
      <c r="K171" s="27" t="e">
        <f>+I171 J171</f>
        <v>#NULL!</v>
      </c>
    </row>
    <row r="172" spans="4:11" x14ac:dyDescent="0.3">
      <c r="D172" s="23">
        <v>44355</v>
      </c>
      <c r="E172" s="24" t="s">
        <v>34</v>
      </c>
      <c r="F172" s="24" t="s">
        <v>32</v>
      </c>
      <c r="G172" s="24" t="s">
        <v>52</v>
      </c>
      <c r="H172" s="24" t="s">
        <v>49</v>
      </c>
      <c r="I172" s="25">
        <v>88</v>
      </c>
      <c r="J172" s="26">
        <v>11348.4</v>
      </c>
      <c r="K172" s="27" t="e">
        <f>+I172 J172</f>
        <v>#NULL!</v>
      </c>
    </row>
    <row r="173" spans="4:11" x14ac:dyDescent="0.3">
      <c r="D173" s="23">
        <v>44355</v>
      </c>
      <c r="E173" s="24" t="s">
        <v>25</v>
      </c>
      <c r="F173" s="24" t="s">
        <v>32</v>
      </c>
      <c r="G173" s="24" t="s">
        <v>53</v>
      </c>
      <c r="H173" s="24" t="s">
        <v>54</v>
      </c>
      <c r="I173" s="25">
        <v>81</v>
      </c>
      <c r="J173" s="26">
        <v>23441.599999999999</v>
      </c>
      <c r="K173" s="27" t="e">
        <f>+I173 J173</f>
        <v>#NULL!</v>
      </c>
    </row>
    <row r="174" spans="4:11" x14ac:dyDescent="0.3">
      <c r="D174" s="23">
        <v>44407</v>
      </c>
      <c r="E174" s="24" t="s">
        <v>29</v>
      </c>
      <c r="F174" s="24" t="s">
        <v>32</v>
      </c>
      <c r="G174" s="24" t="s">
        <v>55</v>
      </c>
      <c r="H174" s="24" t="s">
        <v>54</v>
      </c>
      <c r="I174" s="25">
        <v>33</v>
      </c>
      <c r="J174" s="26">
        <v>9828</v>
      </c>
      <c r="K174" s="27" t="e">
        <f>+I174 J174</f>
        <v>#NULL!</v>
      </c>
    </row>
    <row r="175" spans="4:11" x14ac:dyDescent="0.3">
      <c r="D175" s="23">
        <v>44407</v>
      </c>
      <c r="E175" s="24" t="s">
        <v>31</v>
      </c>
      <c r="F175" s="24" t="s">
        <v>32</v>
      </c>
      <c r="G175" s="24" t="s">
        <v>56</v>
      </c>
      <c r="H175" s="24" t="s">
        <v>54</v>
      </c>
      <c r="I175" s="25">
        <v>47</v>
      </c>
      <c r="J175" s="26">
        <v>16564.8</v>
      </c>
      <c r="K175" s="27" t="e">
        <f>+I175 J175</f>
        <v>#NULL!</v>
      </c>
    </row>
    <row r="176" spans="4:11" x14ac:dyDescent="0.3">
      <c r="D176" s="23">
        <v>44388</v>
      </c>
      <c r="E176" s="24" t="s">
        <v>34</v>
      </c>
      <c r="F176" s="24" t="s">
        <v>26</v>
      </c>
      <c r="G176" s="24" t="s">
        <v>57</v>
      </c>
      <c r="H176" s="24" t="s">
        <v>58</v>
      </c>
      <c r="I176" s="25">
        <v>61</v>
      </c>
      <c r="J176" s="26">
        <v>15876</v>
      </c>
      <c r="K176" s="27" t="e">
        <f>+I176 J176</f>
        <v>#NULL!</v>
      </c>
    </row>
    <row r="177" spans="4:11" x14ac:dyDescent="0.3">
      <c r="D177" s="23">
        <v>44388</v>
      </c>
      <c r="E177" s="24" t="s">
        <v>25</v>
      </c>
      <c r="F177" s="24" t="s">
        <v>26</v>
      </c>
      <c r="G177" s="24" t="s">
        <v>59</v>
      </c>
      <c r="H177" s="24" t="s">
        <v>58</v>
      </c>
      <c r="I177" s="25">
        <v>27</v>
      </c>
      <c r="J177" s="26">
        <v>500000</v>
      </c>
      <c r="K177" s="27" t="e">
        <f>+I177 J177</f>
        <v>#NULL!</v>
      </c>
    </row>
    <row r="178" spans="4:11" x14ac:dyDescent="0.3">
      <c r="D178" s="23">
        <v>44385</v>
      </c>
      <c r="E178" s="24" t="s">
        <v>29</v>
      </c>
      <c r="F178" s="24" t="s">
        <v>26</v>
      </c>
      <c r="G178" s="24" t="s">
        <v>60</v>
      </c>
      <c r="H178" s="24" t="s">
        <v>61</v>
      </c>
      <c r="I178" s="25">
        <v>84</v>
      </c>
      <c r="J178" s="26">
        <v>240</v>
      </c>
      <c r="K178" s="27" t="e">
        <f>+I178 J178</f>
        <v>#NULL!</v>
      </c>
    </row>
    <row r="179" spans="4:11" x14ac:dyDescent="0.3">
      <c r="D179" s="23">
        <v>44387</v>
      </c>
      <c r="E179" s="24" t="s">
        <v>31</v>
      </c>
      <c r="F179" s="24" t="s">
        <v>32</v>
      </c>
      <c r="G179" s="24" t="s">
        <v>62</v>
      </c>
      <c r="H179" s="24" t="s">
        <v>61</v>
      </c>
      <c r="I179" s="25">
        <v>91</v>
      </c>
      <c r="J179" s="26">
        <v>690</v>
      </c>
      <c r="K179" s="27" t="e">
        <f>+I179 J179</f>
        <v>#NULL!</v>
      </c>
    </row>
    <row r="180" spans="4:11" x14ac:dyDescent="0.3">
      <c r="D180" s="23">
        <v>44387</v>
      </c>
      <c r="E180" s="24" t="s">
        <v>34</v>
      </c>
      <c r="F180" s="24" t="s">
        <v>32</v>
      </c>
      <c r="G180" s="24" t="s">
        <v>63</v>
      </c>
      <c r="H180" s="24" t="s">
        <v>64</v>
      </c>
      <c r="I180" s="25">
        <v>36</v>
      </c>
      <c r="J180" s="26">
        <v>1900</v>
      </c>
      <c r="K180" s="27" t="e">
        <f>+I180 J180</f>
        <v>#NULL!</v>
      </c>
    </row>
    <row r="181" spans="4:11" x14ac:dyDescent="0.3">
      <c r="D181" s="23">
        <v>44404</v>
      </c>
      <c r="E181" s="24" t="s">
        <v>25</v>
      </c>
      <c r="F181" s="24" t="s">
        <v>32</v>
      </c>
      <c r="G181" s="24" t="s">
        <v>65</v>
      </c>
      <c r="H181" s="24" t="s">
        <v>66</v>
      </c>
      <c r="I181" s="25">
        <v>34</v>
      </c>
      <c r="J181" s="26">
        <v>1100</v>
      </c>
      <c r="K181" s="27" t="e">
        <f>+I181 J181</f>
        <v>#NULL!</v>
      </c>
    </row>
    <row r="182" spans="4:11" x14ac:dyDescent="0.3">
      <c r="D182" s="23">
        <v>44405</v>
      </c>
      <c r="E182" s="24" t="s">
        <v>29</v>
      </c>
      <c r="F182" s="24" t="s">
        <v>32</v>
      </c>
      <c r="G182" s="24" t="s">
        <v>67</v>
      </c>
      <c r="H182" s="24" t="s">
        <v>64</v>
      </c>
      <c r="I182" s="25">
        <v>81</v>
      </c>
      <c r="J182" s="26">
        <v>220000</v>
      </c>
      <c r="K182" s="27" t="e">
        <f>+I182 J182</f>
        <v>#NULL!</v>
      </c>
    </row>
    <row r="183" spans="4:11" x14ac:dyDescent="0.3">
      <c r="D183" s="23">
        <v>44405</v>
      </c>
      <c r="E183" s="24" t="s">
        <v>31</v>
      </c>
      <c r="F183" s="24" t="s">
        <v>32</v>
      </c>
      <c r="G183" s="24" t="s">
        <v>27</v>
      </c>
      <c r="H183" s="24" t="s">
        <v>28</v>
      </c>
      <c r="I183" s="25">
        <v>5</v>
      </c>
      <c r="J183" s="26">
        <v>122985</v>
      </c>
      <c r="K183" s="27" t="e">
        <f>+I183 J183</f>
        <v>#NULL!</v>
      </c>
    </row>
    <row r="184" spans="4:11" x14ac:dyDescent="0.3">
      <c r="D184" s="23">
        <v>44405</v>
      </c>
      <c r="E184" s="24" t="s">
        <v>34</v>
      </c>
      <c r="F184" s="24" t="s">
        <v>32</v>
      </c>
      <c r="G184" s="24" t="s">
        <v>30</v>
      </c>
      <c r="H184" s="24" t="s">
        <v>28</v>
      </c>
      <c r="I184" s="25">
        <v>12</v>
      </c>
      <c r="J184" s="26">
        <v>99000</v>
      </c>
      <c r="K184" s="27" t="e">
        <f>+I184 J184</f>
        <v>#NULL!</v>
      </c>
    </row>
    <row r="185" spans="4:11" x14ac:dyDescent="0.3">
      <c r="D185" s="23">
        <v>44408</v>
      </c>
      <c r="E185" s="24" t="s">
        <v>25</v>
      </c>
      <c r="F185" s="24" t="s">
        <v>26</v>
      </c>
      <c r="G185" s="24" t="s">
        <v>33</v>
      </c>
      <c r="H185" s="24" t="s">
        <v>28</v>
      </c>
      <c r="I185" s="25">
        <v>23</v>
      </c>
      <c r="J185" s="26">
        <v>1287.9999999999998</v>
      </c>
      <c r="K185" s="27" t="e">
        <f>+I185 J185</f>
        <v>#NULL!</v>
      </c>
    </row>
    <row r="186" spans="4:11" x14ac:dyDescent="0.3">
      <c r="D186" s="23">
        <v>44385</v>
      </c>
      <c r="E186" s="24" t="s">
        <v>29</v>
      </c>
      <c r="F186" s="24" t="s">
        <v>42</v>
      </c>
      <c r="G186" s="24" t="s">
        <v>35</v>
      </c>
      <c r="H186" s="24" t="s">
        <v>28</v>
      </c>
      <c r="I186" s="25">
        <v>76</v>
      </c>
      <c r="J186" s="26">
        <v>14280</v>
      </c>
      <c r="K186" s="27" t="e">
        <f>+I186 J186</f>
        <v>#NULL!</v>
      </c>
    </row>
    <row r="187" spans="4:11" x14ac:dyDescent="0.3">
      <c r="D187" s="23">
        <v>44383</v>
      </c>
      <c r="E187" s="24" t="s">
        <v>31</v>
      </c>
      <c r="F187" s="24" t="s">
        <v>26</v>
      </c>
      <c r="G187" s="24" t="s">
        <v>36</v>
      </c>
      <c r="H187" s="24" t="s">
        <v>28</v>
      </c>
      <c r="I187" s="25">
        <v>55</v>
      </c>
      <c r="J187" s="26">
        <v>3647.7</v>
      </c>
      <c r="K187" s="27" t="e">
        <f>+I187 J187</f>
        <v>#NULL!</v>
      </c>
    </row>
    <row r="188" spans="4:11" x14ac:dyDescent="0.3">
      <c r="D188" s="23">
        <v>44383</v>
      </c>
      <c r="E188" s="24" t="s">
        <v>34</v>
      </c>
      <c r="F188" s="24" t="s">
        <v>26</v>
      </c>
      <c r="G188" s="24" t="s">
        <v>37</v>
      </c>
      <c r="H188" s="24" t="s">
        <v>38</v>
      </c>
      <c r="I188" s="25">
        <v>11</v>
      </c>
      <c r="J188" s="26">
        <v>54320</v>
      </c>
      <c r="K188" s="27" t="e">
        <f>+I188 J188</f>
        <v>#NULL!</v>
      </c>
    </row>
    <row r="189" spans="4:11" x14ac:dyDescent="0.3">
      <c r="D189" s="23">
        <v>44387</v>
      </c>
      <c r="E189" s="24" t="s">
        <v>25</v>
      </c>
      <c r="F189" s="24" t="s">
        <v>26</v>
      </c>
      <c r="G189" s="24" t="s">
        <v>39</v>
      </c>
      <c r="H189" s="24" t="s">
        <v>38</v>
      </c>
      <c r="I189" s="25">
        <v>27</v>
      </c>
      <c r="J189" s="26">
        <v>27048</v>
      </c>
      <c r="K189" s="27" t="e">
        <f>+I189 J189</f>
        <v>#NULL!</v>
      </c>
    </row>
    <row r="190" spans="4:11" x14ac:dyDescent="0.3">
      <c r="D190" s="23">
        <v>44382</v>
      </c>
      <c r="E190" s="24" t="s">
        <v>29</v>
      </c>
      <c r="F190" s="24" t="s">
        <v>42</v>
      </c>
      <c r="G190" s="24" t="s">
        <v>40</v>
      </c>
      <c r="H190" s="24" t="s">
        <v>38</v>
      </c>
      <c r="I190" s="25">
        <v>99</v>
      </c>
      <c r="J190" s="26">
        <v>4284</v>
      </c>
      <c r="K190" s="27" t="e">
        <f>+I190 J190</f>
        <v>#NULL!</v>
      </c>
    </row>
    <row r="191" spans="4:11" x14ac:dyDescent="0.3">
      <c r="D191" s="23">
        <v>44382</v>
      </c>
      <c r="E191" s="24" t="s">
        <v>31</v>
      </c>
      <c r="F191" s="24" t="s">
        <v>32</v>
      </c>
      <c r="G191" s="24" t="s">
        <v>41</v>
      </c>
      <c r="H191" s="24" t="s">
        <v>38</v>
      </c>
      <c r="I191" s="25">
        <v>10</v>
      </c>
      <c r="J191" s="26">
        <v>3767.4</v>
      </c>
      <c r="K191" s="27" t="e">
        <f>+I191 J191</f>
        <v>#NULL!</v>
      </c>
    </row>
    <row r="192" spans="4:11" x14ac:dyDescent="0.3">
      <c r="D192" s="23">
        <v>44389</v>
      </c>
      <c r="E192" s="24" t="s">
        <v>34</v>
      </c>
      <c r="F192" s="24" t="s">
        <v>26</v>
      </c>
      <c r="G192" s="24" t="s">
        <v>43</v>
      </c>
      <c r="H192" s="24" t="s">
        <v>38</v>
      </c>
      <c r="I192" s="25">
        <v>80</v>
      </c>
      <c r="J192" s="26">
        <v>18032</v>
      </c>
      <c r="K192" s="27" t="e">
        <f>+I192 J192</f>
        <v>#NULL!</v>
      </c>
    </row>
  </sheetData>
  <mergeCells count="1">
    <mergeCell ref="D2:M6"/>
  </mergeCells>
  <conditionalFormatting sqref="K9:K192">
    <cfRule type="cellIs" dxfId="1" priority="1" operator="equal">
      <formula>"#¡DIV/0!"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AD0C-7A08-4784-9431-6ED5107FC679}">
  <sheetPr>
    <tabColor rgb="FF009999"/>
  </sheetPr>
  <dimension ref="A2:M193"/>
  <sheetViews>
    <sheetView showGridLines="0" workbookViewId="0">
      <selection activeCell="M14" sqref="M14"/>
    </sheetView>
  </sheetViews>
  <sheetFormatPr baseColWidth="10" defaultRowHeight="14.4" x14ac:dyDescent="0.3"/>
  <cols>
    <col min="1" max="4" width="11.5546875" style="1"/>
    <col min="5" max="5" width="6.33203125" style="1" customWidth="1"/>
    <col min="6" max="6" width="9.6640625" style="1" bestFit="1" customWidth="1"/>
    <col min="7" max="7" width="15.44140625" style="1" bestFit="1" customWidth="1"/>
    <col min="8" max="8" width="21" style="1" bestFit="1" customWidth="1"/>
    <col min="9" max="9" width="19.109375" style="1" bestFit="1" customWidth="1"/>
    <col min="10" max="10" width="8.5546875" style="1" bestFit="1" customWidth="1"/>
    <col min="11" max="11" width="10.109375" style="1" bestFit="1" customWidth="1"/>
    <col min="12" max="12" width="3.109375" style="1" customWidth="1"/>
    <col min="13" max="16384" width="11.5546875" style="1"/>
  </cols>
  <sheetData>
    <row r="2" spans="1:13" x14ac:dyDescent="0.3">
      <c r="A2" s="2"/>
      <c r="B2" s="2"/>
      <c r="C2" s="2"/>
      <c r="D2" s="28" t="s">
        <v>71</v>
      </c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s="2"/>
      <c r="B3" s="2"/>
      <c r="C3" s="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3">
      <c r="A4" s="2"/>
      <c r="B4" s="2"/>
      <c r="C4" s="2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3">
      <c r="A5" s="2"/>
      <c r="B5" s="2"/>
      <c r="C5" s="2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3">
      <c r="A6" s="2"/>
      <c r="B6" s="2"/>
      <c r="C6" s="2"/>
      <c r="D6" s="28"/>
      <c r="E6" s="28"/>
      <c r="F6" s="28"/>
      <c r="G6" s="28"/>
      <c r="H6" s="28"/>
      <c r="I6" s="28"/>
      <c r="J6" s="28"/>
      <c r="K6" s="28"/>
      <c r="L6" s="28"/>
      <c r="M6" s="28"/>
    </row>
    <row r="9" spans="1:13" x14ac:dyDescent="0.3">
      <c r="E9" s="18" t="s">
        <v>19</v>
      </c>
      <c r="F9" s="19" t="s">
        <v>20</v>
      </c>
      <c r="G9" s="19" t="s">
        <v>21</v>
      </c>
      <c r="H9" s="19" t="s">
        <v>22</v>
      </c>
      <c r="I9" s="19" t="s">
        <v>23</v>
      </c>
      <c r="J9" s="20" t="s">
        <v>5</v>
      </c>
      <c r="K9" s="21" t="s">
        <v>24</v>
      </c>
      <c r="L9" s="22" t="s">
        <v>68</v>
      </c>
    </row>
    <row r="10" spans="1:13" x14ac:dyDescent="0.3">
      <c r="E10" s="23">
        <v>44225</v>
      </c>
      <c r="F10" s="24" t="s">
        <v>25</v>
      </c>
      <c r="G10" s="24" t="s">
        <v>26</v>
      </c>
      <c r="H10" s="24" t="s">
        <v>27</v>
      </c>
      <c r="I10" s="24" t="s">
        <v>28</v>
      </c>
      <c r="J10" s="25">
        <v>10</v>
      </c>
      <c r="K10" s="26">
        <v>200420</v>
      </c>
      <c r="L10" s="27">
        <f>+J10*K10</f>
        <v>2004200</v>
      </c>
    </row>
    <row r="11" spans="1:13" x14ac:dyDescent="0.3">
      <c r="E11" s="23">
        <v>44225</v>
      </c>
      <c r="F11" s="24" t="s">
        <v>29</v>
      </c>
      <c r="G11" s="24" t="s">
        <v>26</v>
      </c>
      <c r="H11" s="24" t="s">
        <v>30</v>
      </c>
      <c r="I11" s="24" t="s">
        <v>28</v>
      </c>
      <c r="J11" s="25">
        <v>5</v>
      </c>
      <c r="K11" s="26">
        <v>500000</v>
      </c>
      <c r="L11" s="27">
        <f t="shared" ref="L11:L74" si="0">+J11*K11</f>
        <v>2500000</v>
      </c>
    </row>
    <row r="12" spans="1:13" x14ac:dyDescent="0.3">
      <c r="E12" s="23">
        <v>44202</v>
      </c>
      <c r="F12" s="24" t="s">
        <v>31</v>
      </c>
      <c r="G12" s="24" t="s">
        <v>32</v>
      </c>
      <c r="H12" s="24" t="s">
        <v>33</v>
      </c>
      <c r="I12" s="24" t="s">
        <v>28</v>
      </c>
      <c r="J12" s="25">
        <v>69</v>
      </c>
      <c r="K12" s="26">
        <v>11334.399999999998</v>
      </c>
      <c r="L12" s="27">
        <f t="shared" si="0"/>
        <v>782073.59999999986</v>
      </c>
    </row>
    <row r="13" spans="1:13" x14ac:dyDescent="0.3">
      <c r="E13" s="23">
        <v>44202</v>
      </c>
      <c r="F13" s="24" t="s">
        <v>34</v>
      </c>
      <c r="G13" s="24" t="s">
        <v>32</v>
      </c>
      <c r="H13" s="24" t="s">
        <v>35</v>
      </c>
      <c r="I13" s="24" t="s">
        <v>28</v>
      </c>
      <c r="J13" s="25">
        <v>0</v>
      </c>
      <c r="K13" s="26">
        <v>16779</v>
      </c>
      <c r="L13" s="27">
        <f t="shared" si="0"/>
        <v>0</v>
      </c>
    </row>
    <row r="14" spans="1:13" x14ac:dyDescent="0.3">
      <c r="E14" s="23">
        <v>44202</v>
      </c>
      <c r="F14" s="24" t="s">
        <v>25</v>
      </c>
      <c r="G14" s="24" t="s">
        <v>32</v>
      </c>
      <c r="H14" s="24" t="s">
        <v>36</v>
      </c>
      <c r="I14" s="24" t="s">
        <v>28</v>
      </c>
      <c r="J14" s="25">
        <v>11</v>
      </c>
      <c r="K14" s="26">
        <v>12294.1</v>
      </c>
      <c r="L14" s="27">
        <f t="shared" si="0"/>
        <v>135235.1</v>
      </c>
    </row>
    <row r="15" spans="1:13" x14ac:dyDescent="0.3">
      <c r="E15" s="23">
        <v>44210</v>
      </c>
      <c r="F15" s="24" t="s">
        <v>29</v>
      </c>
      <c r="G15" s="24" t="s">
        <v>32</v>
      </c>
      <c r="H15" s="24" t="s">
        <v>37</v>
      </c>
      <c r="I15" s="24" t="s">
        <v>38</v>
      </c>
      <c r="J15" s="25">
        <v>40</v>
      </c>
      <c r="K15" s="26">
        <v>17920</v>
      </c>
      <c r="L15" s="27">
        <f t="shared" si="0"/>
        <v>716800</v>
      </c>
    </row>
    <row r="16" spans="1:13" x14ac:dyDescent="0.3">
      <c r="E16" s="23">
        <v>44210</v>
      </c>
      <c r="F16" s="24" t="s">
        <v>31</v>
      </c>
      <c r="G16" s="24" t="s">
        <v>32</v>
      </c>
      <c r="H16" s="24" t="s">
        <v>39</v>
      </c>
      <c r="I16" s="24" t="s">
        <v>38</v>
      </c>
      <c r="J16" s="25">
        <v>5</v>
      </c>
      <c r="K16" s="26">
        <v>35420</v>
      </c>
      <c r="L16" s="27">
        <f t="shared" si="0"/>
        <v>177100</v>
      </c>
    </row>
    <row r="17" spans="5:12" x14ac:dyDescent="0.3">
      <c r="E17" s="23">
        <v>44206</v>
      </c>
      <c r="F17" s="24" t="s">
        <v>34</v>
      </c>
      <c r="G17" s="24" t="s">
        <v>32</v>
      </c>
      <c r="H17" s="24" t="s">
        <v>40</v>
      </c>
      <c r="I17" s="24" t="s">
        <v>38</v>
      </c>
      <c r="J17" s="25">
        <v>0</v>
      </c>
      <c r="K17" s="26">
        <v>3570000</v>
      </c>
      <c r="L17" s="27">
        <f t="shared" si="0"/>
        <v>0</v>
      </c>
    </row>
    <row r="18" spans="5:12" x14ac:dyDescent="0.3">
      <c r="E18" s="23">
        <v>44202</v>
      </c>
      <c r="F18" s="24" t="s">
        <v>25</v>
      </c>
      <c r="G18" s="24" t="s">
        <v>26</v>
      </c>
      <c r="H18" s="24" t="s">
        <v>41</v>
      </c>
      <c r="I18" s="24" t="s">
        <v>38</v>
      </c>
      <c r="J18" s="25">
        <v>0</v>
      </c>
      <c r="K18" s="26">
        <v>3767.4</v>
      </c>
      <c r="L18" s="27">
        <f t="shared" si="0"/>
        <v>0</v>
      </c>
    </row>
    <row r="19" spans="5:12" x14ac:dyDescent="0.3">
      <c r="E19" s="23">
        <v>44227</v>
      </c>
      <c r="F19" s="24" t="s">
        <v>29</v>
      </c>
      <c r="G19" s="24" t="s">
        <v>42</v>
      </c>
      <c r="H19" s="24" t="s">
        <v>43</v>
      </c>
      <c r="I19" s="24" t="s">
        <v>38</v>
      </c>
      <c r="J19" s="25">
        <v>94</v>
      </c>
      <c r="K19" s="26">
        <v>15456</v>
      </c>
      <c r="L19" s="27">
        <f t="shared" si="0"/>
        <v>1452864</v>
      </c>
    </row>
    <row r="20" spans="5:12" x14ac:dyDescent="0.3">
      <c r="E20" s="23">
        <v>44201</v>
      </c>
      <c r="F20" s="24" t="s">
        <v>31</v>
      </c>
      <c r="G20" s="24" t="s">
        <v>26</v>
      </c>
      <c r="H20" s="24" t="s">
        <v>44</v>
      </c>
      <c r="I20" s="24" t="s">
        <v>45</v>
      </c>
      <c r="J20" s="25">
        <v>91</v>
      </c>
      <c r="K20" s="26">
        <v>11900</v>
      </c>
      <c r="L20" s="27">
        <f t="shared" si="0"/>
        <v>1082900</v>
      </c>
    </row>
    <row r="21" spans="5:12" x14ac:dyDescent="0.3">
      <c r="E21" s="23">
        <v>44204</v>
      </c>
      <c r="F21" s="24" t="s">
        <v>34</v>
      </c>
      <c r="G21" s="24" t="s">
        <v>26</v>
      </c>
      <c r="H21" s="24" t="s">
        <v>46</v>
      </c>
      <c r="I21" s="24" t="s">
        <v>45</v>
      </c>
      <c r="J21" s="25">
        <v>32</v>
      </c>
      <c r="K21" s="26">
        <v>616000</v>
      </c>
      <c r="L21" s="27">
        <f t="shared" si="0"/>
        <v>19712000</v>
      </c>
    </row>
    <row r="22" spans="5:12" x14ac:dyDescent="0.3">
      <c r="E22" s="23">
        <v>44226</v>
      </c>
      <c r="F22" s="24" t="s">
        <v>25</v>
      </c>
      <c r="G22" s="24" t="s">
        <v>26</v>
      </c>
      <c r="H22" s="24" t="s">
        <v>47</v>
      </c>
      <c r="I22" s="24" t="s">
        <v>45</v>
      </c>
      <c r="J22" s="25">
        <v>55</v>
      </c>
      <c r="K22" s="26">
        <v>5667.1999999999989</v>
      </c>
      <c r="L22" s="27">
        <f t="shared" si="0"/>
        <v>311695.99999999994</v>
      </c>
    </row>
    <row r="23" spans="5:12" x14ac:dyDescent="0.3">
      <c r="E23" s="23">
        <v>44206</v>
      </c>
      <c r="F23" s="24" t="s">
        <v>29</v>
      </c>
      <c r="G23" s="24" t="s">
        <v>42</v>
      </c>
      <c r="H23" s="24" t="s">
        <v>48</v>
      </c>
      <c r="I23" s="24" t="s">
        <v>49</v>
      </c>
      <c r="J23" s="25">
        <v>20000</v>
      </c>
      <c r="K23" s="26">
        <v>98000</v>
      </c>
      <c r="L23" s="27">
        <f t="shared" si="0"/>
        <v>1960000000</v>
      </c>
    </row>
    <row r="24" spans="5:12" x14ac:dyDescent="0.3">
      <c r="E24" s="23">
        <v>44208</v>
      </c>
      <c r="F24" s="24" t="s">
        <v>31</v>
      </c>
      <c r="G24" s="24" t="s">
        <v>32</v>
      </c>
      <c r="H24" s="24" t="s">
        <v>48</v>
      </c>
      <c r="I24" s="24" t="s">
        <v>49</v>
      </c>
      <c r="J24" s="25">
        <v>90</v>
      </c>
      <c r="K24" s="26">
        <v>2051.14</v>
      </c>
      <c r="L24" s="27">
        <f t="shared" si="0"/>
        <v>184602.59999999998</v>
      </c>
    </row>
    <row r="25" spans="5:12" x14ac:dyDescent="0.3">
      <c r="E25" s="23">
        <v>44208</v>
      </c>
      <c r="F25" s="24" t="s">
        <v>34</v>
      </c>
      <c r="G25" s="24" t="s">
        <v>26</v>
      </c>
      <c r="H25" s="24" t="s">
        <v>48</v>
      </c>
      <c r="I25" s="24" t="s">
        <v>49</v>
      </c>
      <c r="J25" s="25">
        <v>24</v>
      </c>
      <c r="K25" s="26">
        <v>10584</v>
      </c>
      <c r="L25" s="27">
        <f t="shared" si="0"/>
        <v>254016</v>
      </c>
    </row>
    <row r="26" spans="5:12" x14ac:dyDescent="0.3">
      <c r="E26" s="23">
        <v>44208</v>
      </c>
      <c r="F26" s="24" t="s">
        <v>25</v>
      </c>
      <c r="G26" s="24" t="s">
        <v>26</v>
      </c>
      <c r="H26" s="24" t="s">
        <v>50</v>
      </c>
      <c r="I26" s="24" t="s">
        <v>49</v>
      </c>
      <c r="J26" s="25">
        <v>34</v>
      </c>
      <c r="K26" s="26">
        <v>37352</v>
      </c>
      <c r="L26" s="27">
        <f t="shared" si="0"/>
        <v>1269968</v>
      </c>
    </row>
    <row r="27" spans="5:12" x14ac:dyDescent="0.3">
      <c r="E27" s="23">
        <v>44208</v>
      </c>
      <c r="F27" s="24" t="s">
        <v>29</v>
      </c>
      <c r="G27" s="24" t="s">
        <v>32</v>
      </c>
      <c r="H27" s="24" t="s">
        <v>51</v>
      </c>
      <c r="I27" s="24" t="s">
        <v>49</v>
      </c>
      <c r="J27" s="25">
        <v>2000</v>
      </c>
      <c r="K27" s="26">
        <v>2804.62</v>
      </c>
      <c r="L27" s="27">
        <f t="shared" si="0"/>
        <v>5609240</v>
      </c>
    </row>
    <row r="28" spans="5:12" x14ac:dyDescent="0.3">
      <c r="E28" s="23">
        <v>44208</v>
      </c>
      <c r="F28" s="24" t="s">
        <v>31</v>
      </c>
      <c r="G28" s="24" t="s">
        <v>32</v>
      </c>
      <c r="H28" s="24" t="s">
        <v>52</v>
      </c>
      <c r="I28" s="24" t="s">
        <v>49</v>
      </c>
      <c r="J28" s="25">
        <v>44</v>
      </c>
      <c r="K28" s="26">
        <v>13510</v>
      </c>
      <c r="L28" s="27">
        <f t="shared" si="0"/>
        <v>594440</v>
      </c>
    </row>
    <row r="29" spans="5:12" x14ac:dyDescent="0.3">
      <c r="E29" s="23">
        <v>44208</v>
      </c>
      <c r="F29" s="24" t="s">
        <v>34</v>
      </c>
      <c r="G29" s="24" t="s">
        <v>32</v>
      </c>
      <c r="H29" s="24" t="s">
        <v>53</v>
      </c>
      <c r="I29" s="24" t="s">
        <v>54</v>
      </c>
      <c r="J29" s="25">
        <v>0</v>
      </c>
      <c r="K29" s="26">
        <v>16228.799999999997</v>
      </c>
      <c r="L29" s="27">
        <f t="shared" si="0"/>
        <v>0</v>
      </c>
    </row>
    <row r="30" spans="5:12" x14ac:dyDescent="0.3">
      <c r="E30" s="23">
        <v>44208</v>
      </c>
      <c r="F30" s="24" t="s">
        <v>25</v>
      </c>
      <c r="G30" s="24" t="s">
        <v>32</v>
      </c>
      <c r="H30" s="24" t="s">
        <v>55</v>
      </c>
      <c r="I30" s="24" t="s">
        <v>54</v>
      </c>
      <c r="J30" s="25">
        <v>49</v>
      </c>
      <c r="K30" s="26">
        <v>15561</v>
      </c>
      <c r="L30" s="27">
        <f t="shared" si="0"/>
        <v>762489</v>
      </c>
    </row>
    <row r="31" spans="5:12" x14ac:dyDescent="0.3">
      <c r="E31" s="23">
        <v>44208</v>
      </c>
      <c r="F31" s="24" t="s">
        <v>29</v>
      </c>
      <c r="G31" s="24" t="s">
        <v>32</v>
      </c>
      <c r="H31" s="24" t="s">
        <v>56</v>
      </c>
      <c r="I31" s="24" t="s">
        <v>54</v>
      </c>
      <c r="J31" s="25">
        <v>42</v>
      </c>
      <c r="K31" s="26">
        <v>39463.199999999997</v>
      </c>
      <c r="L31" s="27">
        <f t="shared" si="0"/>
        <v>1657454.4</v>
      </c>
    </row>
    <row r="32" spans="5:12" x14ac:dyDescent="0.3">
      <c r="E32" s="23">
        <v>44208</v>
      </c>
      <c r="F32" s="24" t="s">
        <v>31</v>
      </c>
      <c r="G32" s="24" t="s">
        <v>32</v>
      </c>
      <c r="H32" s="24" t="s">
        <v>57</v>
      </c>
      <c r="I32" s="24" t="s">
        <v>58</v>
      </c>
      <c r="J32" s="25">
        <v>58</v>
      </c>
      <c r="K32" s="26">
        <v>13916</v>
      </c>
      <c r="L32" s="27">
        <f t="shared" si="0"/>
        <v>807128</v>
      </c>
    </row>
    <row r="33" spans="5:12" x14ac:dyDescent="0.3">
      <c r="E33" s="23">
        <v>44208</v>
      </c>
      <c r="F33" s="24" t="s">
        <v>34</v>
      </c>
      <c r="G33" s="24" t="s">
        <v>26</v>
      </c>
      <c r="H33" s="24" t="s">
        <v>59</v>
      </c>
      <c r="I33" s="24" t="s">
        <v>58</v>
      </c>
      <c r="J33" s="25">
        <v>67</v>
      </c>
      <c r="K33" s="26">
        <v>300000</v>
      </c>
      <c r="L33" s="27">
        <f t="shared" si="0"/>
        <v>20100000</v>
      </c>
    </row>
    <row r="34" spans="5:12" x14ac:dyDescent="0.3">
      <c r="E34" s="23">
        <v>44226</v>
      </c>
      <c r="F34" s="24" t="s">
        <v>25</v>
      </c>
      <c r="G34" s="24" t="s">
        <v>26</v>
      </c>
      <c r="H34" s="24" t="s">
        <v>60</v>
      </c>
      <c r="I34" s="24" t="s">
        <v>61</v>
      </c>
      <c r="J34" s="25">
        <v>100</v>
      </c>
      <c r="K34" s="26">
        <v>1260</v>
      </c>
      <c r="L34" s="27">
        <f t="shared" si="0"/>
        <v>126000</v>
      </c>
    </row>
    <row r="35" spans="5:12" x14ac:dyDescent="0.3">
      <c r="E35" s="23">
        <v>44226</v>
      </c>
      <c r="F35" s="24" t="s">
        <v>29</v>
      </c>
      <c r="G35" s="24" t="s">
        <v>26</v>
      </c>
      <c r="H35" s="24" t="s">
        <v>62</v>
      </c>
      <c r="I35" s="24" t="s">
        <v>61</v>
      </c>
      <c r="J35" s="25">
        <v>63</v>
      </c>
      <c r="K35" s="26">
        <v>900</v>
      </c>
      <c r="L35" s="27">
        <f t="shared" si="0"/>
        <v>56700</v>
      </c>
    </row>
    <row r="36" spans="5:12" x14ac:dyDescent="0.3">
      <c r="E36" s="23">
        <v>44207</v>
      </c>
      <c r="F36" s="24" t="s">
        <v>31</v>
      </c>
      <c r="G36" s="24" t="s">
        <v>32</v>
      </c>
      <c r="H36" s="24" t="s">
        <v>63</v>
      </c>
      <c r="I36" s="24" t="s">
        <v>64</v>
      </c>
      <c r="J36" s="25">
        <v>57</v>
      </c>
      <c r="K36" s="26">
        <v>300</v>
      </c>
      <c r="L36" s="27">
        <f t="shared" si="0"/>
        <v>17100</v>
      </c>
    </row>
    <row r="37" spans="5:12" x14ac:dyDescent="0.3">
      <c r="E37" s="23">
        <v>44207</v>
      </c>
      <c r="F37" s="24" t="s">
        <v>34</v>
      </c>
      <c r="G37" s="24" t="s">
        <v>32</v>
      </c>
      <c r="H37" s="24" t="s">
        <v>65</v>
      </c>
      <c r="I37" s="24" t="s">
        <v>66</v>
      </c>
      <c r="J37" s="25">
        <v>81</v>
      </c>
      <c r="K37" s="26">
        <v>240</v>
      </c>
      <c r="L37" s="27">
        <f t="shared" si="0"/>
        <v>19440</v>
      </c>
    </row>
    <row r="38" spans="5:12" x14ac:dyDescent="0.3">
      <c r="E38" s="23">
        <v>44204</v>
      </c>
      <c r="F38" s="24" t="s">
        <v>25</v>
      </c>
      <c r="G38" s="24" t="s">
        <v>32</v>
      </c>
      <c r="H38" s="24" t="s">
        <v>67</v>
      </c>
      <c r="I38" s="24" t="s">
        <v>64</v>
      </c>
      <c r="J38" s="25">
        <v>0</v>
      </c>
      <c r="K38" s="26">
        <v>600000</v>
      </c>
      <c r="L38" s="27">
        <f t="shared" si="0"/>
        <v>0</v>
      </c>
    </row>
    <row r="39" spans="5:12" x14ac:dyDescent="0.3">
      <c r="E39" s="23">
        <v>44237</v>
      </c>
      <c r="F39" s="24" t="s">
        <v>29</v>
      </c>
      <c r="G39" s="24" t="s">
        <v>32</v>
      </c>
      <c r="H39" s="24" t="s">
        <v>27</v>
      </c>
      <c r="I39" s="24" t="s">
        <v>28</v>
      </c>
      <c r="J39" s="25">
        <v>3</v>
      </c>
      <c r="K39" s="26">
        <v>214085</v>
      </c>
      <c r="L39" s="27">
        <f t="shared" si="0"/>
        <v>642255</v>
      </c>
    </row>
    <row r="40" spans="5:12" x14ac:dyDescent="0.3">
      <c r="E40" s="23">
        <v>44232</v>
      </c>
      <c r="F40" s="24" t="s">
        <v>31</v>
      </c>
      <c r="G40" s="24" t="s">
        <v>32</v>
      </c>
      <c r="H40" s="24" t="s">
        <v>30</v>
      </c>
      <c r="I40" s="24" t="s">
        <v>28</v>
      </c>
      <c r="J40" s="25">
        <v>63</v>
      </c>
      <c r="K40" s="26">
        <v>300000</v>
      </c>
      <c r="L40" s="27">
        <f t="shared" si="0"/>
        <v>18900000</v>
      </c>
    </row>
    <row r="41" spans="5:12" x14ac:dyDescent="0.3">
      <c r="E41" s="23">
        <v>44232</v>
      </c>
      <c r="F41" s="24" t="s">
        <v>34</v>
      </c>
      <c r="G41" s="24" t="s">
        <v>32</v>
      </c>
      <c r="H41" s="24" t="s">
        <v>33</v>
      </c>
      <c r="I41" s="24" t="s">
        <v>28</v>
      </c>
      <c r="J41" s="25">
        <v>30</v>
      </c>
      <c r="K41" s="26">
        <v>9273.5999999999985</v>
      </c>
      <c r="L41" s="27">
        <f t="shared" si="0"/>
        <v>278207.99999999994</v>
      </c>
    </row>
    <row r="42" spans="5:12" x14ac:dyDescent="0.3">
      <c r="E42" s="23">
        <v>44235</v>
      </c>
      <c r="F42" s="24" t="s">
        <v>25</v>
      </c>
      <c r="G42" s="24" t="s">
        <v>26</v>
      </c>
      <c r="H42" s="24" t="s">
        <v>35</v>
      </c>
      <c r="I42" s="24" t="s">
        <v>28</v>
      </c>
      <c r="J42" s="25">
        <v>12</v>
      </c>
      <c r="K42" s="26">
        <v>2320.5</v>
      </c>
      <c r="L42" s="27">
        <f t="shared" si="0"/>
        <v>27846</v>
      </c>
    </row>
    <row r="43" spans="5:12" x14ac:dyDescent="0.3">
      <c r="E43" s="23">
        <v>44257</v>
      </c>
      <c r="F43" s="24" t="s">
        <v>29</v>
      </c>
      <c r="G43" s="24" t="s">
        <v>42</v>
      </c>
      <c r="H43" s="24" t="s">
        <v>36</v>
      </c>
      <c r="I43" s="24" t="s">
        <v>28</v>
      </c>
      <c r="J43" s="25">
        <v>12</v>
      </c>
      <c r="K43" s="26">
        <v>4323.2</v>
      </c>
      <c r="L43" s="27">
        <f t="shared" si="0"/>
        <v>51878.399999999994</v>
      </c>
    </row>
    <row r="44" spans="5:12" x14ac:dyDescent="0.3">
      <c r="E44" s="23">
        <v>44237</v>
      </c>
      <c r="F44" s="24" t="s">
        <v>31</v>
      </c>
      <c r="G44" s="24" t="s">
        <v>26</v>
      </c>
      <c r="H44" s="24" t="s">
        <v>37</v>
      </c>
      <c r="I44" s="24" t="s">
        <v>38</v>
      </c>
      <c r="J44" s="25">
        <v>30</v>
      </c>
      <c r="K44" s="26">
        <v>15120</v>
      </c>
      <c r="L44" s="27">
        <f t="shared" si="0"/>
        <v>453600</v>
      </c>
    </row>
    <row r="45" spans="5:12" x14ac:dyDescent="0.3">
      <c r="E45" s="23">
        <v>44239</v>
      </c>
      <c r="F45" s="24" t="s">
        <v>34</v>
      </c>
      <c r="G45" s="24" t="s">
        <v>26</v>
      </c>
      <c r="H45" s="24" t="s">
        <v>39</v>
      </c>
      <c r="I45" s="24" t="s">
        <v>38</v>
      </c>
      <c r="J45" s="25">
        <v>47</v>
      </c>
      <c r="K45" s="26">
        <v>45724</v>
      </c>
      <c r="L45" s="27">
        <f t="shared" si="0"/>
        <v>2149028</v>
      </c>
    </row>
    <row r="46" spans="5:12" x14ac:dyDescent="0.3">
      <c r="E46" s="23">
        <v>44239</v>
      </c>
      <c r="F46" s="24" t="s">
        <v>25</v>
      </c>
      <c r="G46" s="24" t="s">
        <v>26</v>
      </c>
      <c r="H46" s="24" t="s">
        <v>40</v>
      </c>
      <c r="I46" s="24" t="s">
        <v>38</v>
      </c>
      <c r="J46" s="25">
        <v>300</v>
      </c>
      <c r="K46" s="26">
        <v>2320.5</v>
      </c>
      <c r="L46" s="27">
        <f t="shared" si="0"/>
        <v>696150</v>
      </c>
    </row>
    <row r="47" spans="5:12" x14ac:dyDescent="0.3">
      <c r="E47" s="23">
        <v>44240</v>
      </c>
      <c r="F47" s="24" t="s">
        <v>29</v>
      </c>
      <c r="G47" s="24" t="s">
        <v>42</v>
      </c>
      <c r="H47" s="24" t="s">
        <v>41</v>
      </c>
      <c r="I47" s="24" t="s">
        <v>38</v>
      </c>
      <c r="J47" s="25">
        <v>72</v>
      </c>
      <c r="K47" s="26">
        <v>4102.28</v>
      </c>
      <c r="L47" s="27">
        <f t="shared" si="0"/>
        <v>295364.15999999997</v>
      </c>
    </row>
    <row r="48" spans="5:12" x14ac:dyDescent="0.3">
      <c r="E48" s="23">
        <v>44241</v>
      </c>
      <c r="F48" s="24" t="s">
        <v>31</v>
      </c>
      <c r="G48" s="24" t="s">
        <v>32</v>
      </c>
      <c r="H48" s="24" t="s">
        <v>43</v>
      </c>
      <c r="I48" s="24" t="s">
        <v>38</v>
      </c>
      <c r="J48" s="25">
        <v>13</v>
      </c>
      <c r="K48" s="26">
        <v>13524</v>
      </c>
      <c r="L48" s="27">
        <f t="shared" si="0"/>
        <v>175812</v>
      </c>
    </row>
    <row r="49" spans="5:12" x14ac:dyDescent="0.3">
      <c r="E49" s="23">
        <v>44257</v>
      </c>
      <c r="F49" s="24" t="s">
        <v>34</v>
      </c>
      <c r="G49" s="24" t="s">
        <v>26</v>
      </c>
      <c r="H49" s="24" t="s">
        <v>44</v>
      </c>
      <c r="I49" s="24" t="s">
        <v>45</v>
      </c>
      <c r="J49" s="25">
        <v>32</v>
      </c>
      <c r="K49" s="26">
        <v>9100</v>
      </c>
      <c r="L49" s="27">
        <f t="shared" si="0"/>
        <v>291200</v>
      </c>
    </row>
    <row r="50" spans="5:12" x14ac:dyDescent="0.3">
      <c r="E50" s="23">
        <v>44238</v>
      </c>
      <c r="F50" s="24" t="s">
        <v>25</v>
      </c>
      <c r="G50" s="24" t="s">
        <v>26</v>
      </c>
      <c r="H50" s="24" t="s">
        <v>46</v>
      </c>
      <c r="I50" s="24" t="s">
        <v>45</v>
      </c>
      <c r="J50" s="25">
        <v>27</v>
      </c>
      <c r="K50" s="26">
        <v>29568</v>
      </c>
      <c r="L50" s="27">
        <f t="shared" si="0"/>
        <v>798336</v>
      </c>
    </row>
    <row r="51" spans="5:12" x14ac:dyDescent="0.3">
      <c r="E51" s="23">
        <v>44235</v>
      </c>
      <c r="F51" s="24" t="s">
        <v>29</v>
      </c>
      <c r="G51" s="24" t="s">
        <v>32</v>
      </c>
      <c r="H51" s="24" t="s">
        <v>47</v>
      </c>
      <c r="I51" s="24" t="s">
        <v>45</v>
      </c>
      <c r="J51" s="25">
        <v>71</v>
      </c>
      <c r="K51" s="26">
        <v>2060.7999999999997</v>
      </c>
      <c r="L51" s="27">
        <f t="shared" si="0"/>
        <v>146316.79999999999</v>
      </c>
    </row>
    <row r="52" spans="5:12" x14ac:dyDescent="0.3">
      <c r="E52" s="23">
        <v>44237</v>
      </c>
      <c r="F52" s="24" t="s">
        <v>31</v>
      </c>
      <c r="G52" s="24" t="s">
        <v>32</v>
      </c>
      <c r="H52" s="24" t="s">
        <v>48</v>
      </c>
      <c r="I52" s="24" t="s">
        <v>49</v>
      </c>
      <c r="J52" s="25">
        <v>13</v>
      </c>
      <c r="K52" s="26">
        <v>147000</v>
      </c>
      <c r="L52" s="27">
        <f t="shared" si="0"/>
        <v>1911000</v>
      </c>
    </row>
    <row r="53" spans="5:12" x14ac:dyDescent="0.3">
      <c r="E53" s="23">
        <v>44254</v>
      </c>
      <c r="F53" s="24" t="s">
        <v>34</v>
      </c>
      <c r="G53" s="24" t="s">
        <v>32</v>
      </c>
      <c r="H53" s="24" t="s">
        <v>48</v>
      </c>
      <c r="I53" s="24" t="s">
        <v>49</v>
      </c>
      <c r="J53" s="25">
        <v>98</v>
      </c>
      <c r="K53" s="26">
        <v>3139.5</v>
      </c>
      <c r="L53" s="27">
        <f t="shared" si="0"/>
        <v>307671</v>
      </c>
    </row>
    <row r="54" spans="5:12" x14ac:dyDescent="0.3">
      <c r="E54" s="23">
        <v>44255</v>
      </c>
      <c r="F54" s="24" t="s">
        <v>25</v>
      </c>
      <c r="G54" s="24" t="s">
        <v>32</v>
      </c>
      <c r="H54" s="24" t="s">
        <v>48</v>
      </c>
      <c r="I54" s="24" t="s">
        <v>49</v>
      </c>
      <c r="J54" s="25">
        <v>21</v>
      </c>
      <c r="K54" s="26">
        <v>13860</v>
      </c>
      <c r="L54" s="27">
        <f t="shared" si="0"/>
        <v>291060</v>
      </c>
    </row>
    <row r="55" spans="5:12" x14ac:dyDescent="0.3">
      <c r="E55" s="23">
        <v>44258</v>
      </c>
      <c r="F55" s="24" t="s">
        <v>29</v>
      </c>
      <c r="G55" s="24" t="s">
        <v>32</v>
      </c>
      <c r="H55" s="24" t="s">
        <v>50</v>
      </c>
      <c r="I55" s="24" t="s">
        <v>49</v>
      </c>
      <c r="J55" s="25">
        <v>26</v>
      </c>
      <c r="K55" s="26">
        <v>7084</v>
      </c>
      <c r="L55" s="27">
        <f t="shared" si="0"/>
        <v>184184</v>
      </c>
    </row>
    <row r="56" spans="5:12" x14ac:dyDescent="0.3">
      <c r="E56" s="23">
        <v>44235</v>
      </c>
      <c r="F56" s="24" t="s">
        <v>31</v>
      </c>
      <c r="G56" s="24" t="s">
        <v>32</v>
      </c>
      <c r="H56" s="24" t="s">
        <v>51</v>
      </c>
      <c r="I56" s="24" t="s">
        <v>49</v>
      </c>
      <c r="J56" s="25">
        <v>96</v>
      </c>
      <c r="K56" s="26">
        <v>2218.58</v>
      </c>
      <c r="L56" s="27">
        <f t="shared" si="0"/>
        <v>212983.67999999999</v>
      </c>
    </row>
    <row r="57" spans="5:12" x14ac:dyDescent="0.3">
      <c r="E57" s="23">
        <v>44235</v>
      </c>
      <c r="F57" s="24" t="s">
        <v>34</v>
      </c>
      <c r="G57" s="24" t="s">
        <v>26</v>
      </c>
      <c r="H57" s="24" t="s">
        <v>52</v>
      </c>
      <c r="I57" s="24" t="s">
        <v>49</v>
      </c>
      <c r="J57" s="25">
        <v>16</v>
      </c>
      <c r="K57" s="26">
        <v>11483.5</v>
      </c>
      <c r="L57" s="27">
        <f t="shared" si="0"/>
        <v>183736</v>
      </c>
    </row>
    <row r="58" spans="5:12" x14ac:dyDescent="0.3">
      <c r="E58" s="23">
        <v>44235</v>
      </c>
      <c r="F58" s="24" t="s">
        <v>25</v>
      </c>
      <c r="G58" s="24" t="s">
        <v>26</v>
      </c>
      <c r="H58" s="24" t="s">
        <v>53</v>
      </c>
      <c r="I58" s="24" t="s">
        <v>54</v>
      </c>
      <c r="J58" s="25">
        <v>0</v>
      </c>
      <c r="K58" s="26">
        <v>24987.199999999997</v>
      </c>
      <c r="L58" s="27">
        <f t="shared" si="0"/>
        <v>0</v>
      </c>
    </row>
    <row r="59" spans="5:12" x14ac:dyDescent="0.3">
      <c r="E59" s="23">
        <v>44235</v>
      </c>
      <c r="F59" s="24" t="s">
        <v>29</v>
      </c>
      <c r="G59" s="24" t="s">
        <v>26</v>
      </c>
      <c r="H59" s="24" t="s">
        <v>55</v>
      </c>
      <c r="I59" s="24" t="s">
        <v>54</v>
      </c>
      <c r="J59" s="25">
        <v>75</v>
      </c>
      <c r="K59" s="26">
        <v>12558</v>
      </c>
      <c r="L59" s="27">
        <f t="shared" si="0"/>
        <v>941850</v>
      </c>
    </row>
    <row r="60" spans="5:12" x14ac:dyDescent="0.3">
      <c r="E60" s="23">
        <v>44266</v>
      </c>
      <c r="F60" s="24" t="s">
        <v>31</v>
      </c>
      <c r="G60" s="24" t="s">
        <v>32</v>
      </c>
      <c r="H60" s="24" t="s">
        <v>56</v>
      </c>
      <c r="I60" s="24" t="s">
        <v>54</v>
      </c>
      <c r="J60" s="25">
        <v>55</v>
      </c>
      <c r="K60" s="26">
        <v>47258.399999999994</v>
      </c>
      <c r="L60" s="27">
        <f t="shared" si="0"/>
        <v>2599211.9999999995</v>
      </c>
    </row>
    <row r="61" spans="5:12" x14ac:dyDescent="0.3">
      <c r="E61" s="23">
        <v>44266</v>
      </c>
      <c r="F61" s="24" t="s">
        <v>34</v>
      </c>
      <c r="G61" s="24" t="s">
        <v>32</v>
      </c>
      <c r="H61" s="24" t="s">
        <v>57</v>
      </c>
      <c r="I61" s="24" t="s">
        <v>58</v>
      </c>
      <c r="J61" s="25">
        <v>11</v>
      </c>
      <c r="K61" s="26">
        <v>19012</v>
      </c>
      <c r="L61" s="27">
        <f t="shared" si="0"/>
        <v>209132</v>
      </c>
    </row>
    <row r="62" spans="5:12" x14ac:dyDescent="0.3">
      <c r="E62" s="23">
        <v>44263</v>
      </c>
      <c r="F62" s="24" t="s">
        <v>25</v>
      </c>
      <c r="G62" s="24" t="s">
        <v>32</v>
      </c>
      <c r="H62" s="24" t="s">
        <v>59</v>
      </c>
      <c r="I62" s="24" t="s">
        <v>58</v>
      </c>
      <c r="J62" s="25">
        <v>53</v>
      </c>
      <c r="K62" s="26">
        <v>500000</v>
      </c>
      <c r="L62" s="27">
        <f t="shared" si="0"/>
        <v>26500000</v>
      </c>
    </row>
    <row r="63" spans="5:12" x14ac:dyDescent="0.3">
      <c r="E63" s="23">
        <v>44265</v>
      </c>
      <c r="F63" s="24" t="s">
        <v>29</v>
      </c>
      <c r="G63" s="24" t="s">
        <v>32</v>
      </c>
      <c r="H63" s="24" t="s">
        <v>60</v>
      </c>
      <c r="I63" s="24" t="s">
        <v>61</v>
      </c>
      <c r="J63" s="25">
        <v>85</v>
      </c>
      <c r="K63" s="26">
        <v>1440</v>
      </c>
      <c r="L63" s="27">
        <f t="shared" si="0"/>
        <v>122400</v>
      </c>
    </row>
    <row r="64" spans="5:12" x14ac:dyDescent="0.3">
      <c r="E64" s="23">
        <v>44265</v>
      </c>
      <c r="F64" s="24" t="s">
        <v>31</v>
      </c>
      <c r="G64" s="24" t="s">
        <v>32</v>
      </c>
      <c r="H64" s="24" t="s">
        <v>62</v>
      </c>
      <c r="I64" s="24" t="s">
        <v>61</v>
      </c>
      <c r="J64" s="25">
        <v>97</v>
      </c>
      <c r="K64" s="26">
        <v>480</v>
      </c>
      <c r="L64" s="27">
        <f t="shared" si="0"/>
        <v>46560</v>
      </c>
    </row>
    <row r="65" spans="5:12" x14ac:dyDescent="0.3">
      <c r="E65" s="23">
        <v>44282</v>
      </c>
      <c r="F65" s="24" t="s">
        <v>34</v>
      </c>
      <c r="G65" s="24" t="s">
        <v>32</v>
      </c>
      <c r="H65" s="24" t="s">
        <v>63</v>
      </c>
      <c r="I65" s="24" t="s">
        <v>64</v>
      </c>
      <c r="J65" s="25">
        <v>46</v>
      </c>
      <c r="K65" s="26">
        <v>1925</v>
      </c>
      <c r="L65" s="27">
        <f t="shared" si="0"/>
        <v>88550</v>
      </c>
    </row>
    <row r="66" spans="5:12" x14ac:dyDescent="0.3">
      <c r="E66" s="23">
        <v>44283</v>
      </c>
      <c r="F66" s="24" t="s">
        <v>25</v>
      </c>
      <c r="G66" s="24" t="s">
        <v>26</v>
      </c>
      <c r="H66" s="24" t="s">
        <v>65</v>
      </c>
      <c r="I66" s="24" t="s">
        <v>66</v>
      </c>
      <c r="J66" s="25">
        <v>97</v>
      </c>
      <c r="K66" s="26">
        <v>740</v>
      </c>
      <c r="L66" s="27">
        <f t="shared" si="0"/>
        <v>71780</v>
      </c>
    </row>
    <row r="67" spans="5:12" x14ac:dyDescent="0.3">
      <c r="E67" s="23">
        <v>44283</v>
      </c>
      <c r="F67" s="24" t="s">
        <v>29</v>
      </c>
      <c r="G67" s="24" t="s">
        <v>42</v>
      </c>
      <c r="H67" s="24" t="s">
        <v>67</v>
      </c>
      <c r="I67" s="24" t="s">
        <v>64</v>
      </c>
      <c r="J67" s="25">
        <v>97</v>
      </c>
      <c r="K67" s="26">
        <v>300000</v>
      </c>
      <c r="L67" s="27">
        <f t="shared" si="0"/>
        <v>29100000</v>
      </c>
    </row>
    <row r="68" spans="5:12" x14ac:dyDescent="0.3">
      <c r="E68" s="23">
        <v>44283</v>
      </c>
      <c r="F68" s="24" t="s">
        <v>31</v>
      </c>
      <c r="G68" s="24" t="s">
        <v>26</v>
      </c>
      <c r="H68" s="24" t="s">
        <v>27</v>
      </c>
      <c r="I68" s="24" t="s">
        <v>28</v>
      </c>
      <c r="J68" s="25">
        <v>5</v>
      </c>
      <c r="K68" s="26">
        <v>218640</v>
      </c>
      <c r="L68" s="27">
        <f t="shared" si="0"/>
        <v>1093200</v>
      </c>
    </row>
    <row r="69" spans="5:12" x14ac:dyDescent="0.3">
      <c r="E69" s="23">
        <v>44286</v>
      </c>
      <c r="F69" s="24" t="s">
        <v>34</v>
      </c>
      <c r="G69" s="24" t="s">
        <v>26</v>
      </c>
      <c r="H69" s="24" t="s">
        <v>30</v>
      </c>
      <c r="I69" s="24" t="s">
        <v>28</v>
      </c>
      <c r="J69" s="25">
        <v>72</v>
      </c>
      <c r="K69" s="26">
        <v>200000</v>
      </c>
      <c r="L69" s="27">
        <f t="shared" si="0"/>
        <v>14400000</v>
      </c>
    </row>
    <row r="70" spans="5:12" x14ac:dyDescent="0.3">
      <c r="E70" s="23">
        <v>44263</v>
      </c>
      <c r="F70" s="24" t="s">
        <v>25</v>
      </c>
      <c r="G70" s="24" t="s">
        <v>26</v>
      </c>
      <c r="H70" s="24" t="s">
        <v>33</v>
      </c>
      <c r="I70" s="24" t="s">
        <v>28</v>
      </c>
      <c r="J70" s="25">
        <v>16</v>
      </c>
      <c r="K70" s="26">
        <v>7083.9999999999991</v>
      </c>
      <c r="L70" s="27">
        <f t="shared" si="0"/>
        <v>113343.99999999999</v>
      </c>
    </row>
    <row r="71" spans="5:12" x14ac:dyDescent="0.3">
      <c r="E71" s="23">
        <v>44261</v>
      </c>
      <c r="F71" s="24" t="s">
        <v>29</v>
      </c>
      <c r="G71" s="24" t="s">
        <v>42</v>
      </c>
      <c r="H71" s="24" t="s">
        <v>35</v>
      </c>
      <c r="I71" s="24" t="s">
        <v>28</v>
      </c>
      <c r="J71" s="25">
        <v>77</v>
      </c>
      <c r="K71" s="26">
        <v>3748.5</v>
      </c>
      <c r="L71" s="27">
        <f t="shared" si="0"/>
        <v>288634.5</v>
      </c>
    </row>
    <row r="72" spans="5:12" x14ac:dyDescent="0.3">
      <c r="E72" s="23">
        <v>44261</v>
      </c>
      <c r="F72" s="24" t="s">
        <v>31</v>
      </c>
      <c r="G72" s="24" t="s">
        <v>32</v>
      </c>
      <c r="H72" s="24" t="s">
        <v>36</v>
      </c>
      <c r="I72" s="24" t="s">
        <v>28</v>
      </c>
      <c r="J72" s="25">
        <v>37</v>
      </c>
      <c r="K72" s="26">
        <v>9051.6999999999989</v>
      </c>
      <c r="L72" s="27">
        <f t="shared" si="0"/>
        <v>334912.89999999997</v>
      </c>
    </row>
    <row r="73" spans="5:12" x14ac:dyDescent="0.3">
      <c r="E73" s="23">
        <v>44265</v>
      </c>
      <c r="F73" s="24" t="s">
        <v>34</v>
      </c>
      <c r="G73" s="24" t="s">
        <v>26</v>
      </c>
      <c r="H73" s="24" t="s">
        <v>37</v>
      </c>
      <c r="I73" s="24" t="s">
        <v>38</v>
      </c>
      <c r="J73" s="25">
        <v>15</v>
      </c>
      <c r="K73" s="26">
        <v>42000</v>
      </c>
      <c r="L73" s="27">
        <f t="shared" si="0"/>
        <v>630000</v>
      </c>
    </row>
    <row r="74" spans="5:12" x14ac:dyDescent="0.3">
      <c r="E74" s="23">
        <v>44260</v>
      </c>
      <c r="F74" s="24" t="s">
        <v>25</v>
      </c>
      <c r="G74" s="24" t="s">
        <v>26</v>
      </c>
      <c r="H74" s="24" t="s">
        <v>39</v>
      </c>
      <c r="I74" s="24" t="s">
        <v>38</v>
      </c>
      <c r="J74" s="25">
        <v>48</v>
      </c>
      <c r="K74" s="26">
        <v>10948</v>
      </c>
      <c r="L74" s="27">
        <f t="shared" si="0"/>
        <v>525504</v>
      </c>
    </row>
    <row r="75" spans="5:12" x14ac:dyDescent="0.3">
      <c r="E75" s="23">
        <v>44260</v>
      </c>
      <c r="F75" s="24" t="s">
        <v>29</v>
      </c>
      <c r="G75" s="24" t="s">
        <v>32</v>
      </c>
      <c r="H75" s="24" t="s">
        <v>40</v>
      </c>
      <c r="I75" s="24" t="s">
        <v>38</v>
      </c>
      <c r="J75" s="25">
        <v>200</v>
      </c>
      <c r="K75" s="26">
        <v>8568</v>
      </c>
      <c r="L75" s="27">
        <f t="shared" ref="L75:L138" si="1">+J75*K75</f>
        <v>1713600</v>
      </c>
    </row>
    <row r="76" spans="5:12" x14ac:dyDescent="0.3">
      <c r="E76" s="23">
        <v>44267</v>
      </c>
      <c r="F76" s="24" t="s">
        <v>31</v>
      </c>
      <c r="G76" s="24" t="s">
        <v>32</v>
      </c>
      <c r="H76" s="24" t="s">
        <v>41</v>
      </c>
      <c r="I76" s="24" t="s">
        <v>38</v>
      </c>
      <c r="J76" s="25">
        <v>55</v>
      </c>
      <c r="K76" s="26">
        <v>3097.64</v>
      </c>
      <c r="L76" s="27">
        <f t="shared" si="1"/>
        <v>170370.19999999998</v>
      </c>
    </row>
    <row r="77" spans="5:12" x14ac:dyDescent="0.3">
      <c r="E77" s="23">
        <v>44267</v>
      </c>
      <c r="F77" s="24" t="s">
        <v>34</v>
      </c>
      <c r="G77" s="24" t="s">
        <v>32</v>
      </c>
      <c r="H77" s="24" t="s">
        <v>43</v>
      </c>
      <c r="I77" s="24" t="s">
        <v>38</v>
      </c>
      <c r="J77" s="25">
        <v>21</v>
      </c>
      <c r="K77" s="26">
        <v>61824</v>
      </c>
      <c r="L77" s="27">
        <f t="shared" si="1"/>
        <v>1298304</v>
      </c>
    </row>
    <row r="78" spans="5:12" x14ac:dyDescent="0.3">
      <c r="E78" s="23">
        <v>44268</v>
      </c>
      <c r="F78" s="24" t="s">
        <v>25</v>
      </c>
      <c r="G78" s="24" t="s">
        <v>32</v>
      </c>
      <c r="H78" s="24" t="s">
        <v>44</v>
      </c>
      <c r="I78" s="24" t="s">
        <v>45</v>
      </c>
      <c r="J78" s="25">
        <v>67</v>
      </c>
      <c r="K78" s="26">
        <v>4200</v>
      </c>
      <c r="L78" s="27">
        <f t="shared" si="1"/>
        <v>281400</v>
      </c>
    </row>
    <row r="79" spans="5:12" x14ac:dyDescent="0.3">
      <c r="E79" s="23">
        <v>44269</v>
      </c>
      <c r="F79" s="24" t="s">
        <v>29</v>
      </c>
      <c r="G79" s="24" t="s">
        <v>32</v>
      </c>
      <c r="H79" s="24" t="s">
        <v>46</v>
      </c>
      <c r="I79" s="24" t="s">
        <v>45</v>
      </c>
      <c r="J79" s="25">
        <v>75</v>
      </c>
      <c r="K79" s="26">
        <v>616000</v>
      </c>
      <c r="L79" s="27">
        <f t="shared" si="1"/>
        <v>46200000</v>
      </c>
    </row>
    <row r="80" spans="5:12" x14ac:dyDescent="0.3">
      <c r="E80" s="23">
        <v>44285</v>
      </c>
      <c r="F80" s="24" t="s">
        <v>31</v>
      </c>
      <c r="G80" s="24" t="s">
        <v>32</v>
      </c>
      <c r="H80" s="24" t="s">
        <v>47</v>
      </c>
      <c r="I80" s="24" t="s">
        <v>45</v>
      </c>
      <c r="J80" s="25">
        <v>17</v>
      </c>
      <c r="K80" s="26">
        <v>4507.9999999999991</v>
      </c>
      <c r="L80" s="27">
        <f t="shared" si="1"/>
        <v>76635.999999999985</v>
      </c>
    </row>
    <row r="81" spans="5:12" x14ac:dyDescent="0.3">
      <c r="E81" s="23">
        <v>44292</v>
      </c>
      <c r="F81" s="24" t="s">
        <v>34</v>
      </c>
      <c r="G81" s="24" t="s">
        <v>26</v>
      </c>
      <c r="H81" s="24" t="s">
        <v>48</v>
      </c>
      <c r="I81" s="24" t="s">
        <v>49</v>
      </c>
      <c r="J81" s="25">
        <v>48</v>
      </c>
      <c r="K81" s="26">
        <v>490000</v>
      </c>
      <c r="L81" s="27">
        <f t="shared" si="1"/>
        <v>23520000</v>
      </c>
    </row>
    <row r="82" spans="5:12" x14ac:dyDescent="0.3">
      <c r="E82" s="23">
        <v>44300</v>
      </c>
      <c r="F82" s="24" t="s">
        <v>25</v>
      </c>
      <c r="G82" s="24" t="s">
        <v>26</v>
      </c>
      <c r="H82" s="24" t="s">
        <v>48</v>
      </c>
      <c r="I82" s="24" t="s">
        <v>49</v>
      </c>
      <c r="J82" s="25">
        <v>74</v>
      </c>
      <c r="K82" s="26">
        <v>711.62</v>
      </c>
      <c r="L82" s="27">
        <f t="shared" si="1"/>
        <v>52659.88</v>
      </c>
    </row>
    <row r="83" spans="5:12" x14ac:dyDescent="0.3">
      <c r="E83" s="23">
        <v>44300</v>
      </c>
      <c r="F83" s="24" t="s">
        <v>29</v>
      </c>
      <c r="G83" s="24" t="s">
        <v>26</v>
      </c>
      <c r="H83" s="24" t="s">
        <v>48</v>
      </c>
      <c r="I83" s="24" t="s">
        <v>49</v>
      </c>
      <c r="J83" s="25">
        <v>96</v>
      </c>
      <c r="K83" s="26">
        <v>24192</v>
      </c>
      <c r="L83" s="27">
        <f t="shared" si="1"/>
        <v>2322432</v>
      </c>
    </row>
    <row r="84" spans="5:12" x14ac:dyDescent="0.3">
      <c r="E84" s="23">
        <v>44296</v>
      </c>
      <c r="F84" s="24" t="s">
        <v>31</v>
      </c>
      <c r="G84" s="24" t="s">
        <v>32</v>
      </c>
      <c r="H84" s="24" t="s">
        <v>50</v>
      </c>
      <c r="I84" s="24" t="s">
        <v>49</v>
      </c>
      <c r="J84" s="25">
        <v>12</v>
      </c>
      <c r="K84" s="26">
        <v>53452</v>
      </c>
      <c r="L84" s="27">
        <f t="shared" si="1"/>
        <v>641424</v>
      </c>
    </row>
    <row r="85" spans="5:12" x14ac:dyDescent="0.3">
      <c r="E85" s="23">
        <v>44292</v>
      </c>
      <c r="F85" s="24" t="s">
        <v>34</v>
      </c>
      <c r="G85" s="24" t="s">
        <v>32</v>
      </c>
      <c r="H85" s="24" t="s">
        <v>51</v>
      </c>
      <c r="I85" s="24" t="s">
        <v>49</v>
      </c>
      <c r="J85" s="25">
        <v>2000</v>
      </c>
      <c r="K85" s="26">
        <v>3683.68</v>
      </c>
      <c r="L85" s="27">
        <f t="shared" si="1"/>
        <v>7367360</v>
      </c>
    </row>
    <row r="86" spans="5:12" x14ac:dyDescent="0.3">
      <c r="E86" s="23">
        <v>44317</v>
      </c>
      <c r="F86" s="24" t="s">
        <v>25</v>
      </c>
      <c r="G86" s="24" t="s">
        <v>32</v>
      </c>
      <c r="H86" s="24" t="s">
        <v>52</v>
      </c>
      <c r="I86" s="24" t="s">
        <v>49</v>
      </c>
      <c r="J86" s="25">
        <v>35</v>
      </c>
      <c r="K86" s="26">
        <v>7970.9</v>
      </c>
      <c r="L86" s="27">
        <f t="shared" si="1"/>
        <v>278981.5</v>
      </c>
    </row>
    <row r="87" spans="5:12" x14ac:dyDescent="0.3">
      <c r="E87" s="23">
        <v>44291</v>
      </c>
      <c r="F87" s="24" t="s">
        <v>29</v>
      </c>
      <c r="G87" s="24" t="s">
        <v>32</v>
      </c>
      <c r="H87" s="24" t="s">
        <v>53</v>
      </c>
      <c r="I87" s="24" t="s">
        <v>54</v>
      </c>
      <c r="J87" s="25">
        <v>10000</v>
      </c>
      <c r="K87" s="26">
        <v>6955.1999999999989</v>
      </c>
      <c r="L87" s="27">
        <f t="shared" si="1"/>
        <v>69551999.999999985</v>
      </c>
    </row>
    <row r="88" spans="5:12" x14ac:dyDescent="0.3">
      <c r="E88" s="23">
        <v>44294</v>
      </c>
      <c r="F88" s="24" t="s">
        <v>31</v>
      </c>
      <c r="G88" s="24" t="s">
        <v>32</v>
      </c>
      <c r="H88" s="24" t="s">
        <v>55</v>
      </c>
      <c r="I88" s="24" t="s">
        <v>54</v>
      </c>
      <c r="J88" s="25">
        <v>17</v>
      </c>
      <c r="K88" s="26">
        <v>10101</v>
      </c>
      <c r="L88" s="27">
        <f t="shared" si="1"/>
        <v>171717</v>
      </c>
    </row>
    <row r="89" spans="5:12" x14ac:dyDescent="0.3">
      <c r="E89" s="23">
        <v>44316</v>
      </c>
      <c r="F89" s="24" t="s">
        <v>34</v>
      </c>
      <c r="G89" s="24" t="s">
        <v>32</v>
      </c>
      <c r="H89" s="24" t="s">
        <v>56</v>
      </c>
      <c r="I89" s="24" t="s">
        <v>54</v>
      </c>
      <c r="J89" s="25">
        <v>96</v>
      </c>
      <c r="K89" s="26">
        <v>36539.999999999993</v>
      </c>
      <c r="L89" s="27">
        <f t="shared" si="1"/>
        <v>3507839.9999999991</v>
      </c>
    </row>
    <row r="90" spans="5:12" x14ac:dyDescent="0.3">
      <c r="E90" s="23">
        <v>44296</v>
      </c>
      <c r="F90" s="24" t="s">
        <v>25</v>
      </c>
      <c r="G90" s="24" t="s">
        <v>26</v>
      </c>
      <c r="H90" s="24" t="s">
        <v>57</v>
      </c>
      <c r="I90" s="24" t="s">
        <v>58</v>
      </c>
      <c r="J90" s="25">
        <v>83</v>
      </c>
      <c r="K90" s="26">
        <v>13916</v>
      </c>
      <c r="L90" s="27">
        <f t="shared" si="1"/>
        <v>1155028</v>
      </c>
    </row>
    <row r="91" spans="5:12" x14ac:dyDescent="0.3">
      <c r="E91" s="23">
        <v>44298</v>
      </c>
      <c r="F91" s="24" t="s">
        <v>29</v>
      </c>
      <c r="G91" s="24" t="s">
        <v>42</v>
      </c>
      <c r="H91" s="24" t="s">
        <v>59</v>
      </c>
      <c r="I91" s="24" t="s">
        <v>58</v>
      </c>
      <c r="J91" s="25">
        <v>88</v>
      </c>
      <c r="K91" s="26">
        <v>500000</v>
      </c>
      <c r="L91" s="27">
        <f t="shared" si="1"/>
        <v>44000000</v>
      </c>
    </row>
    <row r="92" spans="5:12" x14ac:dyDescent="0.3">
      <c r="E92" s="23">
        <v>44298</v>
      </c>
      <c r="F92" s="24" t="s">
        <v>31</v>
      </c>
      <c r="G92" s="24" t="s">
        <v>26</v>
      </c>
      <c r="H92" s="24" t="s">
        <v>60</v>
      </c>
      <c r="I92" s="24" t="s">
        <v>61</v>
      </c>
      <c r="J92" s="25">
        <v>59</v>
      </c>
      <c r="K92" s="26">
        <v>1100</v>
      </c>
      <c r="L92" s="27">
        <f t="shared" si="1"/>
        <v>64900</v>
      </c>
    </row>
    <row r="93" spans="5:12" x14ac:dyDescent="0.3">
      <c r="E93" s="23">
        <v>44299</v>
      </c>
      <c r="F93" s="24" t="s">
        <v>34</v>
      </c>
      <c r="G93" s="24" t="s">
        <v>26</v>
      </c>
      <c r="H93" s="24" t="s">
        <v>62</v>
      </c>
      <c r="I93" s="24" t="s">
        <v>61</v>
      </c>
      <c r="J93" s="25">
        <v>27</v>
      </c>
      <c r="K93" s="26">
        <v>420</v>
      </c>
      <c r="L93" s="27">
        <f t="shared" si="1"/>
        <v>11340</v>
      </c>
    </row>
    <row r="94" spans="5:12" x14ac:dyDescent="0.3">
      <c r="E94" s="23">
        <v>44300</v>
      </c>
      <c r="F94" s="24" t="s">
        <v>25</v>
      </c>
      <c r="G94" s="24" t="s">
        <v>26</v>
      </c>
      <c r="H94" s="24" t="s">
        <v>63</v>
      </c>
      <c r="I94" s="24" t="s">
        <v>64</v>
      </c>
      <c r="J94" s="25">
        <v>37</v>
      </c>
      <c r="K94" s="26">
        <v>1075</v>
      </c>
      <c r="L94" s="27">
        <f t="shared" si="1"/>
        <v>39775</v>
      </c>
    </row>
    <row r="95" spans="5:12" x14ac:dyDescent="0.3">
      <c r="E95" s="23">
        <v>44301</v>
      </c>
      <c r="F95" s="24" t="s">
        <v>29</v>
      </c>
      <c r="G95" s="24" t="s">
        <v>42</v>
      </c>
      <c r="H95" s="24" t="s">
        <v>65</v>
      </c>
      <c r="I95" s="24" t="s">
        <v>66</v>
      </c>
      <c r="J95" s="25">
        <v>75</v>
      </c>
      <c r="K95" s="26">
        <v>1260</v>
      </c>
      <c r="L95" s="27">
        <f t="shared" si="1"/>
        <v>94500</v>
      </c>
    </row>
    <row r="96" spans="5:12" x14ac:dyDescent="0.3">
      <c r="E96" s="23">
        <v>44302</v>
      </c>
      <c r="F96" s="24" t="s">
        <v>31</v>
      </c>
      <c r="G96" s="24" t="s">
        <v>32</v>
      </c>
      <c r="H96" s="24" t="s">
        <v>67</v>
      </c>
      <c r="I96" s="24" t="s">
        <v>64</v>
      </c>
      <c r="J96" s="25">
        <v>71</v>
      </c>
      <c r="K96" s="26">
        <v>240000</v>
      </c>
      <c r="L96" s="27">
        <f t="shared" si="1"/>
        <v>17040000</v>
      </c>
    </row>
    <row r="97" spans="5:12" x14ac:dyDescent="0.3">
      <c r="E97" s="23">
        <v>44303</v>
      </c>
      <c r="F97" s="24" t="s">
        <v>34</v>
      </c>
      <c r="G97" s="24" t="s">
        <v>26</v>
      </c>
      <c r="H97" s="24" t="s">
        <v>27</v>
      </c>
      <c r="I97" s="24" t="s">
        <v>28</v>
      </c>
      <c r="J97" s="25">
        <v>5</v>
      </c>
      <c r="K97" s="26">
        <v>186755</v>
      </c>
      <c r="L97" s="27">
        <f t="shared" si="1"/>
        <v>933775</v>
      </c>
    </row>
    <row r="98" spans="5:12" x14ac:dyDescent="0.3">
      <c r="E98" s="23">
        <v>44307</v>
      </c>
      <c r="F98" s="24" t="s">
        <v>25</v>
      </c>
      <c r="G98" s="24" t="s">
        <v>26</v>
      </c>
      <c r="H98" s="24" t="s">
        <v>30</v>
      </c>
      <c r="I98" s="24" t="s">
        <v>28</v>
      </c>
      <c r="J98" s="25">
        <v>55</v>
      </c>
      <c r="K98" s="26">
        <v>100000</v>
      </c>
      <c r="L98" s="27">
        <f t="shared" si="1"/>
        <v>5500000</v>
      </c>
    </row>
    <row r="99" spans="5:12" x14ac:dyDescent="0.3">
      <c r="E99" s="23">
        <v>44347</v>
      </c>
      <c r="F99" s="24" t="s">
        <v>29</v>
      </c>
      <c r="G99" s="24" t="s">
        <v>32</v>
      </c>
      <c r="H99" s="24" t="s">
        <v>33</v>
      </c>
      <c r="I99" s="24" t="s">
        <v>28</v>
      </c>
      <c r="J99" s="25">
        <v>14</v>
      </c>
      <c r="K99" s="26">
        <v>3992.7999999999993</v>
      </c>
      <c r="L99" s="27">
        <f t="shared" si="1"/>
        <v>55899.19999999999</v>
      </c>
    </row>
    <row r="100" spans="5:12" x14ac:dyDescent="0.3">
      <c r="E100" s="23">
        <v>44321</v>
      </c>
      <c r="F100" s="24" t="s">
        <v>31</v>
      </c>
      <c r="G100" s="24" t="s">
        <v>32</v>
      </c>
      <c r="H100" s="24" t="s">
        <v>35</v>
      </c>
      <c r="I100" s="24" t="s">
        <v>28</v>
      </c>
      <c r="J100" s="25">
        <v>43</v>
      </c>
      <c r="K100" s="26">
        <v>9282</v>
      </c>
      <c r="L100" s="27">
        <f t="shared" si="1"/>
        <v>399126</v>
      </c>
    </row>
    <row r="101" spans="5:12" x14ac:dyDescent="0.3">
      <c r="E101" s="23">
        <v>44324</v>
      </c>
      <c r="F101" s="24" t="s">
        <v>34</v>
      </c>
      <c r="G101" s="24" t="s">
        <v>32</v>
      </c>
      <c r="H101" s="24" t="s">
        <v>36</v>
      </c>
      <c r="I101" s="24" t="s">
        <v>28</v>
      </c>
      <c r="J101" s="25">
        <v>63</v>
      </c>
      <c r="K101" s="26">
        <v>4053</v>
      </c>
      <c r="L101" s="27">
        <f t="shared" si="1"/>
        <v>255339</v>
      </c>
    </row>
    <row r="102" spans="5:12" x14ac:dyDescent="0.3">
      <c r="E102" s="23">
        <v>44346</v>
      </c>
      <c r="F102" s="24" t="s">
        <v>25</v>
      </c>
      <c r="G102" s="24" t="s">
        <v>32</v>
      </c>
      <c r="H102" s="24" t="s">
        <v>37</v>
      </c>
      <c r="I102" s="24" t="s">
        <v>38</v>
      </c>
      <c r="J102" s="25">
        <v>12</v>
      </c>
      <c r="K102" s="26">
        <v>22960</v>
      </c>
      <c r="L102" s="27">
        <f t="shared" si="1"/>
        <v>275520</v>
      </c>
    </row>
    <row r="103" spans="5:12" x14ac:dyDescent="0.3">
      <c r="E103" s="23">
        <v>44326</v>
      </c>
      <c r="F103" s="24" t="s">
        <v>29</v>
      </c>
      <c r="G103" s="24" t="s">
        <v>32</v>
      </c>
      <c r="H103" s="24" t="s">
        <v>39</v>
      </c>
      <c r="I103" s="24" t="s">
        <v>38</v>
      </c>
      <c r="J103" s="25">
        <v>41</v>
      </c>
      <c r="K103" s="26">
        <v>28336</v>
      </c>
      <c r="L103" s="27">
        <f t="shared" si="1"/>
        <v>1161776</v>
      </c>
    </row>
    <row r="104" spans="5:12" x14ac:dyDescent="0.3">
      <c r="E104" s="23">
        <v>44328</v>
      </c>
      <c r="F104" s="24" t="s">
        <v>31</v>
      </c>
      <c r="G104" s="24" t="s">
        <v>32</v>
      </c>
      <c r="H104" s="24" t="s">
        <v>40</v>
      </c>
      <c r="I104" s="24" t="s">
        <v>38</v>
      </c>
      <c r="J104" s="25">
        <v>100</v>
      </c>
      <c r="K104" s="26">
        <v>13744.5</v>
      </c>
      <c r="L104" s="27">
        <f t="shared" si="1"/>
        <v>1374450</v>
      </c>
    </row>
    <row r="105" spans="5:12" x14ac:dyDescent="0.3">
      <c r="E105" s="23">
        <v>44328</v>
      </c>
      <c r="F105" s="24" t="s">
        <v>34</v>
      </c>
      <c r="G105" s="24" t="s">
        <v>26</v>
      </c>
      <c r="H105" s="24" t="s">
        <v>41</v>
      </c>
      <c r="I105" s="24" t="s">
        <v>38</v>
      </c>
      <c r="J105" s="25">
        <v>31</v>
      </c>
      <c r="K105" s="26">
        <v>1213.94</v>
      </c>
      <c r="L105" s="27">
        <f t="shared" si="1"/>
        <v>37632.14</v>
      </c>
    </row>
    <row r="106" spans="5:12" x14ac:dyDescent="0.3">
      <c r="E106" s="23">
        <v>44328</v>
      </c>
      <c r="F106" s="24" t="s">
        <v>25</v>
      </c>
      <c r="G106" s="24" t="s">
        <v>26</v>
      </c>
      <c r="H106" s="24" t="s">
        <v>43</v>
      </c>
      <c r="I106" s="24" t="s">
        <v>38</v>
      </c>
      <c r="J106" s="25">
        <v>52</v>
      </c>
      <c r="K106" s="26">
        <v>49588</v>
      </c>
      <c r="L106" s="27">
        <f t="shared" si="1"/>
        <v>2578576</v>
      </c>
    </row>
    <row r="107" spans="5:12" x14ac:dyDescent="0.3">
      <c r="E107" s="23">
        <v>44328</v>
      </c>
      <c r="F107" s="24" t="s">
        <v>29</v>
      </c>
      <c r="G107" s="24" t="s">
        <v>26</v>
      </c>
      <c r="H107" s="24" t="s">
        <v>44</v>
      </c>
      <c r="I107" s="24" t="s">
        <v>45</v>
      </c>
      <c r="J107" s="25">
        <v>30</v>
      </c>
      <c r="K107" s="26">
        <v>25550</v>
      </c>
      <c r="L107" s="27">
        <f t="shared" si="1"/>
        <v>766500</v>
      </c>
    </row>
    <row r="108" spans="5:12" x14ac:dyDescent="0.3">
      <c r="E108" s="23">
        <v>44328</v>
      </c>
      <c r="F108" s="24" t="s">
        <v>31</v>
      </c>
      <c r="G108" s="24" t="s">
        <v>32</v>
      </c>
      <c r="H108" s="24" t="s">
        <v>46</v>
      </c>
      <c r="I108" s="24" t="s">
        <v>45</v>
      </c>
      <c r="J108" s="25">
        <v>41</v>
      </c>
      <c r="K108" s="26">
        <v>22792</v>
      </c>
      <c r="L108" s="27">
        <f t="shared" si="1"/>
        <v>934472</v>
      </c>
    </row>
    <row r="109" spans="5:12" x14ac:dyDescent="0.3">
      <c r="E109" s="23">
        <v>44328</v>
      </c>
      <c r="F109" s="24" t="s">
        <v>34</v>
      </c>
      <c r="G109" s="24" t="s">
        <v>32</v>
      </c>
      <c r="H109" s="24" t="s">
        <v>47</v>
      </c>
      <c r="I109" s="24" t="s">
        <v>45</v>
      </c>
      <c r="J109" s="25">
        <v>44</v>
      </c>
      <c r="K109" s="26">
        <v>3219.9999999999995</v>
      </c>
      <c r="L109" s="27">
        <f t="shared" si="1"/>
        <v>141679.99999999997</v>
      </c>
    </row>
    <row r="110" spans="5:12" x14ac:dyDescent="0.3">
      <c r="E110" s="23">
        <v>44328</v>
      </c>
      <c r="F110" s="24" t="s">
        <v>25</v>
      </c>
      <c r="G110" s="24" t="s">
        <v>32</v>
      </c>
      <c r="H110" s="24" t="s">
        <v>48</v>
      </c>
      <c r="I110" s="24" t="s">
        <v>49</v>
      </c>
      <c r="J110" s="25">
        <v>77</v>
      </c>
      <c r="K110" s="26">
        <v>4018</v>
      </c>
      <c r="L110" s="27">
        <f t="shared" si="1"/>
        <v>309386</v>
      </c>
    </row>
    <row r="111" spans="5:12" x14ac:dyDescent="0.3">
      <c r="E111" s="23">
        <v>44328</v>
      </c>
      <c r="F111" s="24" t="s">
        <v>29</v>
      </c>
      <c r="G111" s="24" t="s">
        <v>32</v>
      </c>
      <c r="H111" s="24" t="s">
        <v>48</v>
      </c>
      <c r="I111" s="24" t="s">
        <v>49</v>
      </c>
      <c r="J111" s="25">
        <v>29</v>
      </c>
      <c r="K111" s="26">
        <v>1548.82</v>
      </c>
      <c r="L111" s="27">
        <f t="shared" si="1"/>
        <v>44915.78</v>
      </c>
    </row>
    <row r="112" spans="5:12" x14ac:dyDescent="0.3">
      <c r="E112" s="23">
        <v>44328</v>
      </c>
      <c r="F112" s="24" t="s">
        <v>31</v>
      </c>
      <c r="G112" s="24" t="s">
        <v>32</v>
      </c>
      <c r="H112" s="24" t="s">
        <v>48</v>
      </c>
      <c r="I112" s="24" t="s">
        <v>49</v>
      </c>
      <c r="J112" s="25">
        <v>77</v>
      </c>
      <c r="K112" s="26">
        <v>21168</v>
      </c>
      <c r="L112" s="27">
        <f t="shared" si="1"/>
        <v>1629936</v>
      </c>
    </row>
    <row r="113" spans="5:12" x14ac:dyDescent="0.3">
      <c r="E113" s="23">
        <v>44328</v>
      </c>
      <c r="F113" s="24" t="s">
        <v>34</v>
      </c>
      <c r="G113" s="24" t="s">
        <v>32</v>
      </c>
      <c r="H113" s="24" t="s">
        <v>50</v>
      </c>
      <c r="I113" s="24" t="s">
        <v>49</v>
      </c>
      <c r="J113" s="25">
        <v>73</v>
      </c>
      <c r="K113" s="26">
        <v>47012</v>
      </c>
      <c r="L113" s="27">
        <f t="shared" si="1"/>
        <v>3431876</v>
      </c>
    </row>
    <row r="114" spans="5:12" x14ac:dyDescent="0.3">
      <c r="E114" s="23">
        <v>44346</v>
      </c>
      <c r="F114" s="24" t="s">
        <v>25</v>
      </c>
      <c r="G114" s="24" t="s">
        <v>26</v>
      </c>
      <c r="H114" s="24" t="s">
        <v>51</v>
      </c>
      <c r="I114" s="24" t="s">
        <v>49</v>
      </c>
      <c r="J114" s="25">
        <v>74</v>
      </c>
      <c r="K114" s="26">
        <v>2134.86</v>
      </c>
      <c r="L114" s="27">
        <f t="shared" si="1"/>
        <v>157979.64000000001</v>
      </c>
    </row>
    <row r="115" spans="5:12" x14ac:dyDescent="0.3">
      <c r="E115" s="23">
        <v>44346</v>
      </c>
      <c r="F115" s="24" t="s">
        <v>29</v>
      </c>
      <c r="G115" s="24" t="s">
        <v>42</v>
      </c>
      <c r="H115" s="24" t="s">
        <v>52</v>
      </c>
      <c r="I115" s="24" t="s">
        <v>49</v>
      </c>
      <c r="J115" s="25">
        <v>25</v>
      </c>
      <c r="K115" s="26">
        <v>8916.6</v>
      </c>
      <c r="L115" s="27">
        <f t="shared" si="1"/>
        <v>222915</v>
      </c>
    </row>
    <row r="116" spans="5:12" x14ac:dyDescent="0.3">
      <c r="E116" s="23">
        <v>44327</v>
      </c>
      <c r="F116" s="24" t="s">
        <v>31</v>
      </c>
      <c r="G116" s="24" t="s">
        <v>26</v>
      </c>
      <c r="H116" s="24" t="s">
        <v>53</v>
      </c>
      <c r="I116" s="24" t="s">
        <v>54</v>
      </c>
      <c r="J116" s="25">
        <v>82</v>
      </c>
      <c r="K116" s="26">
        <v>9273.5999999999985</v>
      </c>
      <c r="L116" s="27">
        <f t="shared" si="1"/>
        <v>760435.19999999984</v>
      </c>
    </row>
    <row r="117" spans="5:12" x14ac:dyDescent="0.3">
      <c r="E117" s="23">
        <v>44327</v>
      </c>
      <c r="F117" s="24" t="s">
        <v>34</v>
      </c>
      <c r="G117" s="24" t="s">
        <v>26</v>
      </c>
      <c r="H117" s="24" t="s">
        <v>55</v>
      </c>
      <c r="I117" s="24" t="s">
        <v>54</v>
      </c>
      <c r="J117" s="25">
        <v>37</v>
      </c>
      <c r="K117" s="26">
        <v>23751</v>
      </c>
      <c r="L117" s="27">
        <f t="shared" si="1"/>
        <v>878787</v>
      </c>
    </row>
    <row r="118" spans="5:12" x14ac:dyDescent="0.3">
      <c r="E118" s="23">
        <v>44324</v>
      </c>
      <c r="F118" s="24" t="s">
        <v>25</v>
      </c>
      <c r="G118" s="24" t="s">
        <v>26</v>
      </c>
      <c r="H118" s="24" t="s">
        <v>56</v>
      </c>
      <c r="I118" s="24" t="s">
        <v>54</v>
      </c>
      <c r="J118" s="25">
        <v>84</v>
      </c>
      <c r="K118" s="26">
        <v>31180.799999999996</v>
      </c>
      <c r="L118" s="27">
        <f t="shared" si="1"/>
        <v>2619187.1999999997</v>
      </c>
    </row>
    <row r="119" spans="5:12" x14ac:dyDescent="0.3">
      <c r="E119" s="23">
        <v>44326</v>
      </c>
      <c r="F119" s="24" t="s">
        <v>29</v>
      </c>
      <c r="G119" s="24" t="s">
        <v>42</v>
      </c>
      <c r="H119" s="24" t="s">
        <v>57</v>
      </c>
      <c r="I119" s="24" t="s">
        <v>58</v>
      </c>
      <c r="J119" s="25">
        <v>73</v>
      </c>
      <c r="K119" s="26">
        <v>4116</v>
      </c>
      <c r="L119" s="27">
        <f t="shared" si="1"/>
        <v>300468</v>
      </c>
    </row>
    <row r="120" spans="5:12" x14ac:dyDescent="0.3">
      <c r="E120" s="23">
        <v>44326</v>
      </c>
      <c r="F120" s="24" t="s">
        <v>31</v>
      </c>
      <c r="G120" s="24" t="s">
        <v>32</v>
      </c>
      <c r="H120" s="24" t="s">
        <v>59</v>
      </c>
      <c r="I120" s="24" t="s">
        <v>58</v>
      </c>
      <c r="J120" s="25">
        <v>51</v>
      </c>
      <c r="K120" s="26">
        <v>500000</v>
      </c>
      <c r="L120" s="27">
        <f t="shared" si="1"/>
        <v>25500000</v>
      </c>
    </row>
    <row r="121" spans="5:12" x14ac:dyDescent="0.3">
      <c r="E121" s="23">
        <v>44343</v>
      </c>
      <c r="F121" s="24" t="s">
        <v>34</v>
      </c>
      <c r="G121" s="24" t="s">
        <v>26</v>
      </c>
      <c r="H121" s="24" t="s">
        <v>60</v>
      </c>
      <c r="I121" s="24" t="s">
        <v>61</v>
      </c>
      <c r="J121" s="25">
        <v>66</v>
      </c>
      <c r="K121" s="26">
        <v>460</v>
      </c>
      <c r="L121" s="27">
        <f t="shared" si="1"/>
        <v>30360</v>
      </c>
    </row>
    <row r="122" spans="5:12" x14ac:dyDescent="0.3">
      <c r="E122" s="23">
        <v>44344</v>
      </c>
      <c r="F122" s="24" t="s">
        <v>25</v>
      </c>
      <c r="G122" s="24" t="s">
        <v>26</v>
      </c>
      <c r="H122" s="24" t="s">
        <v>62</v>
      </c>
      <c r="I122" s="24" t="s">
        <v>61</v>
      </c>
      <c r="J122" s="25">
        <v>36</v>
      </c>
      <c r="K122" s="26">
        <v>2160</v>
      </c>
      <c r="L122" s="27">
        <f t="shared" si="1"/>
        <v>77760</v>
      </c>
    </row>
    <row r="123" spans="5:12" x14ac:dyDescent="0.3">
      <c r="E123" s="23">
        <v>44344</v>
      </c>
      <c r="F123" s="24" t="s">
        <v>29</v>
      </c>
      <c r="G123" s="24" t="s">
        <v>32</v>
      </c>
      <c r="H123" s="24" t="s">
        <v>63</v>
      </c>
      <c r="I123" s="24" t="s">
        <v>64</v>
      </c>
      <c r="J123" s="25">
        <v>87</v>
      </c>
      <c r="K123" s="26">
        <v>550</v>
      </c>
      <c r="L123" s="27">
        <f t="shared" si="1"/>
        <v>47850</v>
      </c>
    </row>
    <row r="124" spans="5:12" x14ac:dyDescent="0.3">
      <c r="E124" s="23">
        <v>44344</v>
      </c>
      <c r="F124" s="24" t="s">
        <v>31</v>
      </c>
      <c r="G124" s="24" t="s">
        <v>32</v>
      </c>
      <c r="H124" s="24" t="s">
        <v>65</v>
      </c>
      <c r="I124" s="24" t="s">
        <v>66</v>
      </c>
      <c r="J124" s="25">
        <v>64</v>
      </c>
      <c r="K124" s="26">
        <v>1640</v>
      </c>
      <c r="L124" s="27">
        <f t="shared" si="1"/>
        <v>104960</v>
      </c>
    </row>
    <row r="125" spans="5:12" x14ac:dyDescent="0.3">
      <c r="E125" s="23">
        <v>44347</v>
      </c>
      <c r="F125" s="24" t="s">
        <v>34</v>
      </c>
      <c r="G125" s="24" t="s">
        <v>32</v>
      </c>
      <c r="H125" s="24" t="s">
        <v>67</v>
      </c>
      <c r="I125" s="24" t="s">
        <v>64</v>
      </c>
      <c r="J125" s="25">
        <v>21</v>
      </c>
      <c r="K125" s="26">
        <v>200000</v>
      </c>
      <c r="L125" s="27">
        <f t="shared" si="1"/>
        <v>4200000</v>
      </c>
    </row>
    <row r="126" spans="5:12" x14ac:dyDescent="0.3">
      <c r="E126" s="23">
        <v>44324</v>
      </c>
      <c r="F126" s="24" t="s">
        <v>25</v>
      </c>
      <c r="G126" s="24" t="s">
        <v>32</v>
      </c>
      <c r="H126" s="24" t="s">
        <v>27</v>
      </c>
      <c r="I126" s="24" t="s">
        <v>28</v>
      </c>
      <c r="J126" s="25">
        <v>5</v>
      </c>
      <c r="K126" s="26">
        <v>323405</v>
      </c>
      <c r="L126" s="27">
        <f t="shared" si="1"/>
        <v>1617025</v>
      </c>
    </row>
    <row r="127" spans="5:12" x14ac:dyDescent="0.3">
      <c r="E127" s="23">
        <v>44322</v>
      </c>
      <c r="F127" s="24" t="s">
        <v>29</v>
      </c>
      <c r="G127" s="24" t="s">
        <v>32</v>
      </c>
      <c r="H127" s="24" t="s">
        <v>30</v>
      </c>
      <c r="I127" s="24" t="s">
        <v>28</v>
      </c>
      <c r="J127" s="25">
        <v>23</v>
      </c>
      <c r="K127" s="26">
        <v>800000</v>
      </c>
      <c r="L127" s="27">
        <f t="shared" si="1"/>
        <v>18400000</v>
      </c>
    </row>
    <row r="128" spans="5:12" x14ac:dyDescent="0.3">
      <c r="E128" s="23">
        <v>44322</v>
      </c>
      <c r="F128" s="24" t="s">
        <v>31</v>
      </c>
      <c r="G128" s="24" t="s">
        <v>32</v>
      </c>
      <c r="H128" s="24" t="s">
        <v>33</v>
      </c>
      <c r="I128" s="24" t="s">
        <v>28</v>
      </c>
      <c r="J128" s="25">
        <v>72</v>
      </c>
      <c r="K128" s="26">
        <v>10303.999999999998</v>
      </c>
      <c r="L128" s="27">
        <f t="shared" si="1"/>
        <v>741887.99999999988</v>
      </c>
    </row>
    <row r="129" spans="5:12" x14ac:dyDescent="0.3">
      <c r="E129" s="23">
        <v>44326</v>
      </c>
      <c r="F129" s="24" t="s">
        <v>34</v>
      </c>
      <c r="G129" s="24" t="s">
        <v>26</v>
      </c>
      <c r="H129" s="24" t="s">
        <v>35</v>
      </c>
      <c r="I129" s="24" t="s">
        <v>28</v>
      </c>
      <c r="J129" s="25">
        <v>22</v>
      </c>
      <c r="K129" s="26">
        <v>6783</v>
      </c>
      <c r="L129" s="27">
        <f t="shared" si="1"/>
        <v>149226</v>
      </c>
    </row>
    <row r="130" spans="5:12" x14ac:dyDescent="0.3">
      <c r="E130" s="23">
        <v>44321</v>
      </c>
      <c r="F130" s="24" t="s">
        <v>25</v>
      </c>
      <c r="G130" s="24" t="s">
        <v>26</v>
      </c>
      <c r="H130" s="24" t="s">
        <v>36</v>
      </c>
      <c r="I130" s="24" t="s">
        <v>28</v>
      </c>
      <c r="J130" s="25">
        <v>82</v>
      </c>
      <c r="K130" s="26">
        <v>3782.7999999999997</v>
      </c>
      <c r="L130" s="27">
        <f t="shared" si="1"/>
        <v>310189.59999999998</v>
      </c>
    </row>
    <row r="131" spans="5:12" x14ac:dyDescent="0.3">
      <c r="E131" s="23">
        <v>44321</v>
      </c>
      <c r="F131" s="24" t="s">
        <v>29</v>
      </c>
      <c r="G131" s="24" t="s">
        <v>26</v>
      </c>
      <c r="H131" s="24" t="s">
        <v>37</v>
      </c>
      <c r="I131" s="24" t="s">
        <v>38</v>
      </c>
      <c r="J131" s="25">
        <v>10</v>
      </c>
      <c r="K131" s="26">
        <v>33600</v>
      </c>
      <c r="L131" s="27">
        <f t="shared" si="1"/>
        <v>336000</v>
      </c>
    </row>
    <row r="132" spans="5:12" x14ac:dyDescent="0.3">
      <c r="E132" s="23">
        <v>44321</v>
      </c>
      <c r="F132" s="24" t="s">
        <v>31</v>
      </c>
      <c r="G132" s="24" t="s">
        <v>32</v>
      </c>
      <c r="H132" s="24" t="s">
        <v>39</v>
      </c>
      <c r="I132" s="24" t="s">
        <v>38</v>
      </c>
      <c r="J132" s="25">
        <v>71</v>
      </c>
      <c r="K132" s="26">
        <v>21252</v>
      </c>
      <c r="L132" s="27">
        <f t="shared" si="1"/>
        <v>1508892</v>
      </c>
    </row>
    <row r="133" spans="5:12" x14ac:dyDescent="0.3">
      <c r="E133" s="23">
        <v>44359</v>
      </c>
      <c r="F133" s="24" t="s">
        <v>34</v>
      </c>
      <c r="G133" s="24" t="s">
        <v>32</v>
      </c>
      <c r="H133" s="24" t="s">
        <v>40</v>
      </c>
      <c r="I133" s="24" t="s">
        <v>38</v>
      </c>
      <c r="J133" s="25">
        <v>800</v>
      </c>
      <c r="K133" s="26">
        <v>3927</v>
      </c>
      <c r="L133" s="27">
        <f t="shared" si="1"/>
        <v>3141600</v>
      </c>
    </row>
    <row r="134" spans="5:12" x14ac:dyDescent="0.3">
      <c r="E134" s="23">
        <v>44359</v>
      </c>
      <c r="F134" s="24" t="s">
        <v>25</v>
      </c>
      <c r="G134" s="24" t="s">
        <v>32</v>
      </c>
      <c r="H134" s="24" t="s">
        <v>41</v>
      </c>
      <c r="I134" s="24" t="s">
        <v>38</v>
      </c>
      <c r="J134" s="25">
        <v>80</v>
      </c>
      <c r="K134" s="26">
        <v>2134.86</v>
      </c>
      <c r="L134" s="27">
        <f t="shared" si="1"/>
        <v>170788.80000000002</v>
      </c>
    </row>
    <row r="135" spans="5:12" x14ac:dyDescent="0.3">
      <c r="E135" s="23">
        <v>44359</v>
      </c>
      <c r="F135" s="24" t="s">
        <v>29</v>
      </c>
      <c r="G135" s="24" t="s">
        <v>32</v>
      </c>
      <c r="H135" s="24" t="s">
        <v>43</v>
      </c>
      <c r="I135" s="24" t="s">
        <v>38</v>
      </c>
      <c r="J135" s="25">
        <v>38</v>
      </c>
      <c r="K135" s="26">
        <v>38640</v>
      </c>
      <c r="L135" s="27">
        <f t="shared" si="1"/>
        <v>1468320</v>
      </c>
    </row>
    <row r="136" spans="5:12" x14ac:dyDescent="0.3">
      <c r="E136" s="23">
        <v>44359</v>
      </c>
      <c r="F136" s="24" t="s">
        <v>31</v>
      </c>
      <c r="G136" s="24" t="s">
        <v>32</v>
      </c>
      <c r="H136" s="24" t="s">
        <v>44</v>
      </c>
      <c r="I136" s="24" t="s">
        <v>45</v>
      </c>
      <c r="J136" s="25">
        <v>28</v>
      </c>
      <c r="K136" s="26">
        <v>34300</v>
      </c>
      <c r="L136" s="27">
        <f t="shared" si="1"/>
        <v>960400</v>
      </c>
    </row>
    <row r="137" spans="5:12" x14ac:dyDescent="0.3">
      <c r="E137" s="23">
        <v>44359</v>
      </c>
      <c r="F137" s="24" t="s">
        <v>34</v>
      </c>
      <c r="G137" s="24" t="s">
        <v>32</v>
      </c>
      <c r="H137" s="24" t="s">
        <v>46</v>
      </c>
      <c r="I137" s="24" t="s">
        <v>45</v>
      </c>
      <c r="J137" s="25">
        <v>60</v>
      </c>
      <c r="K137" s="26">
        <v>8316</v>
      </c>
      <c r="L137" s="27">
        <f t="shared" si="1"/>
        <v>498960</v>
      </c>
    </row>
    <row r="138" spans="5:12" x14ac:dyDescent="0.3">
      <c r="E138" s="23">
        <v>44359</v>
      </c>
      <c r="F138" s="24" t="s">
        <v>25</v>
      </c>
      <c r="G138" s="24" t="s">
        <v>26</v>
      </c>
      <c r="H138" s="24" t="s">
        <v>47</v>
      </c>
      <c r="I138" s="24" t="s">
        <v>45</v>
      </c>
      <c r="J138" s="25">
        <v>33</v>
      </c>
      <c r="K138" s="26">
        <v>2575999.9999999995</v>
      </c>
      <c r="L138" s="27">
        <f t="shared" si="1"/>
        <v>85007999.999999985</v>
      </c>
    </row>
    <row r="139" spans="5:12" x14ac:dyDescent="0.3">
      <c r="E139" s="23">
        <v>44359</v>
      </c>
      <c r="F139" s="24" t="s">
        <v>29</v>
      </c>
      <c r="G139" s="24" t="s">
        <v>42</v>
      </c>
      <c r="H139" s="24" t="s">
        <v>48</v>
      </c>
      <c r="I139" s="24" t="s">
        <v>49</v>
      </c>
      <c r="J139" s="25">
        <v>22</v>
      </c>
      <c r="K139" s="26">
        <v>3185</v>
      </c>
      <c r="L139" s="27">
        <f t="shared" ref="L139:L193" si="2">+J139*K139</f>
        <v>70070</v>
      </c>
    </row>
    <row r="140" spans="5:12" x14ac:dyDescent="0.3">
      <c r="E140" s="23">
        <v>44359</v>
      </c>
      <c r="F140" s="24" t="s">
        <v>31</v>
      </c>
      <c r="G140" s="24" t="s">
        <v>26</v>
      </c>
      <c r="H140" s="24" t="s">
        <v>48</v>
      </c>
      <c r="I140" s="24" t="s">
        <v>49</v>
      </c>
      <c r="J140" s="25">
        <v>51</v>
      </c>
      <c r="K140" s="26">
        <v>1590.68</v>
      </c>
      <c r="L140" s="27">
        <f t="shared" si="2"/>
        <v>81124.680000000008</v>
      </c>
    </row>
    <row r="141" spans="5:12" x14ac:dyDescent="0.3">
      <c r="E141" s="23">
        <v>44377</v>
      </c>
      <c r="F141" s="24" t="s">
        <v>34</v>
      </c>
      <c r="G141" s="24" t="s">
        <v>26</v>
      </c>
      <c r="H141" s="24" t="s">
        <v>48</v>
      </c>
      <c r="I141" s="24" t="s">
        <v>49</v>
      </c>
      <c r="J141" s="25">
        <v>60</v>
      </c>
      <c r="K141" s="26">
        <v>20160</v>
      </c>
      <c r="L141" s="27">
        <f t="shared" si="2"/>
        <v>1209600</v>
      </c>
    </row>
    <row r="142" spans="5:12" x14ac:dyDescent="0.3">
      <c r="E142" s="23">
        <v>44377</v>
      </c>
      <c r="F142" s="24" t="s">
        <v>25</v>
      </c>
      <c r="G142" s="24" t="s">
        <v>26</v>
      </c>
      <c r="H142" s="24" t="s">
        <v>50</v>
      </c>
      <c r="I142" s="24" t="s">
        <v>49</v>
      </c>
      <c r="J142" s="25">
        <v>98</v>
      </c>
      <c r="K142" s="26">
        <v>31556</v>
      </c>
      <c r="L142" s="27">
        <f t="shared" si="2"/>
        <v>3092488</v>
      </c>
    </row>
    <row r="143" spans="5:12" x14ac:dyDescent="0.3">
      <c r="E143" s="23">
        <v>44358</v>
      </c>
      <c r="F143" s="24" t="s">
        <v>29</v>
      </c>
      <c r="G143" s="24" t="s">
        <v>42</v>
      </c>
      <c r="H143" s="24" t="s">
        <v>51</v>
      </c>
      <c r="I143" s="24" t="s">
        <v>49</v>
      </c>
      <c r="J143" s="25">
        <v>27</v>
      </c>
      <c r="K143" s="26">
        <v>3767.4</v>
      </c>
      <c r="L143" s="27">
        <f t="shared" si="2"/>
        <v>101719.8</v>
      </c>
    </row>
    <row r="144" spans="5:12" x14ac:dyDescent="0.3">
      <c r="E144" s="23">
        <v>44358</v>
      </c>
      <c r="F144" s="24" t="s">
        <v>31</v>
      </c>
      <c r="G144" s="24" t="s">
        <v>32</v>
      </c>
      <c r="H144" s="24" t="s">
        <v>52</v>
      </c>
      <c r="I144" s="24" t="s">
        <v>49</v>
      </c>
      <c r="J144" s="25">
        <v>20000</v>
      </c>
      <c r="K144" s="26">
        <v>8106</v>
      </c>
      <c r="L144" s="27">
        <f t="shared" si="2"/>
        <v>162120000</v>
      </c>
    </row>
    <row r="145" spans="5:12" x14ac:dyDescent="0.3">
      <c r="E145" s="23">
        <v>44355</v>
      </c>
      <c r="F145" s="24" t="s">
        <v>34</v>
      </c>
      <c r="G145" s="24" t="s">
        <v>26</v>
      </c>
      <c r="H145" s="24" t="s">
        <v>53</v>
      </c>
      <c r="I145" s="24" t="s">
        <v>54</v>
      </c>
      <c r="J145" s="25">
        <v>65</v>
      </c>
      <c r="K145" s="26">
        <v>10046.399999999998</v>
      </c>
      <c r="L145" s="27">
        <f t="shared" si="2"/>
        <v>653015.99999999988</v>
      </c>
    </row>
    <row r="146" spans="5:12" x14ac:dyDescent="0.3">
      <c r="E146" s="23">
        <v>44357</v>
      </c>
      <c r="F146" s="24" t="s">
        <v>25</v>
      </c>
      <c r="G146" s="24" t="s">
        <v>26</v>
      </c>
      <c r="H146" s="24" t="s">
        <v>55</v>
      </c>
      <c r="I146" s="24" t="s">
        <v>54</v>
      </c>
      <c r="J146" s="25">
        <v>38</v>
      </c>
      <c r="K146" s="26">
        <v>21567</v>
      </c>
      <c r="L146" s="27">
        <f t="shared" si="2"/>
        <v>819546</v>
      </c>
    </row>
    <row r="147" spans="5:12" x14ac:dyDescent="0.3">
      <c r="E147" s="23">
        <v>44357</v>
      </c>
      <c r="F147" s="24" t="s">
        <v>29</v>
      </c>
      <c r="G147" s="24" t="s">
        <v>32</v>
      </c>
      <c r="H147" s="24" t="s">
        <v>56</v>
      </c>
      <c r="I147" s="24" t="s">
        <v>54</v>
      </c>
      <c r="J147" s="25">
        <v>80</v>
      </c>
      <c r="K147" s="26">
        <v>21436.799999999996</v>
      </c>
      <c r="L147" s="27">
        <f t="shared" si="2"/>
        <v>1714943.9999999995</v>
      </c>
    </row>
    <row r="148" spans="5:12" x14ac:dyDescent="0.3">
      <c r="E148" s="23">
        <v>44374</v>
      </c>
      <c r="F148" s="24" t="s">
        <v>31</v>
      </c>
      <c r="G148" s="24" t="s">
        <v>32</v>
      </c>
      <c r="H148" s="24" t="s">
        <v>57</v>
      </c>
      <c r="I148" s="24" t="s">
        <v>58</v>
      </c>
      <c r="J148" s="25">
        <v>49</v>
      </c>
      <c r="K148" s="26">
        <v>19208</v>
      </c>
      <c r="L148" s="27">
        <f t="shared" si="2"/>
        <v>941192</v>
      </c>
    </row>
    <row r="149" spans="5:12" x14ac:dyDescent="0.3">
      <c r="E149" s="23">
        <v>44375</v>
      </c>
      <c r="F149" s="24" t="s">
        <v>34</v>
      </c>
      <c r="G149" s="24" t="s">
        <v>32</v>
      </c>
      <c r="H149" s="24" t="s">
        <v>59</v>
      </c>
      <c r="I149" s="24" t="s">
        <v>58</v>
      </c>
      <c r="J149" s="25">
        <v>90</v>
      </c>
      <c r="K149" s="26">
        <v>500000</v>
      </c>
      <c r="L149" s="27">
        <f t="shared" si="2"/>
        <v>45000000</v>
      </c>
    </row>
    <row r="150" spans="5:12" x14ac:dyDescent="0.3">
      <c r="E150" s="23">
        <v>44375</v>
      </c>
      <c r="F150" s="24" t="s">
        <v>25</v>
      </c>
      <c r="G150" s="24" t="s">
        <v>32</v>
      </c>
      <c r="H150" s="24" t="s">
        <v>60</v>
      </c>
      <c r="I150" s="24" t="s">
        <v>61</v>
      </c>
      <c r="J150" s="25">
        <v>60</v>
      </c>
      <c r="K150" s="26">
        <v>600</v>
      </c>
      <c r="L150" s="27">
        <f t="shared" si="2"/>
        <v>36000</v>
      </c>
    </row>
    <row r="151" spans="5:12" x14ac:dyDescent="0.3">
      <c r="E151" s="23">
        <v>44375</v>
      </c>
      <c r="F151" s="24" t="s">
        <v>29</v>
      </c>
      <c r="G151" s="24" t="s">
        <v>32</v>
      </c>
      <c r="H151" s="24" t="s">
        <v>62</v>
      </c>
      <c r="I151" s="24" t="s">
        <v>61</v>
      </c>
      <c r="J151" s="25">
        <v>39</v>
      </c>
      <c r="K151" s="26">
        <v>720</v>
      </c>
      <c r="L151" s="27">
        <f t="shared" si="2"/>
        <v>28080</v>
      </c>
    </row>
    <row r="152" spans="5:12" x14ac:dyDescent="0.3">
      <c r="E152" s="23">
        <v>44378</v>
      </c>
      <c r="F152" s="24" t="s">
        <v>31</v>
      </c>
      <c r="G152" s="24" t="s">
        <v>32</v>
      </c>
      <c r="H152" s="24" t="s">
        <v>63</v>
      </c>
      <c r="I152" s="24" t="s">
        <v>64</v>
      </c>
      <c r="J152" s="25">
        <v>79</v>
      </c>
      <c r="K152" s="26">
        <v>700</v>
      </c>
      <c r="L152" s="27">
        <f t="shared" si="2"/>
        <v>55300</v>
      </c>
    </row>
    <row r="153" spans="5:12" x14ac:dyDescent="0.3">
      <c r="E153" s="23">
        <v>44355</v>
      </c>
      <c r="F153" s="24" t="s">
        <v>34</v>
      </c>
      <c r="G153" s="24" t="s">
        <v>26</v>
      </c>
      <c r="H153" s="24" t="s">
        <v>65</v>
      </c>
      <c r="I153" s="24" t="s">
        <v>66</v>
      </c>
      <c r="J153" s="25">
        <v>44</v>
      </c>
      <c r="K153" s="26">
        <v>1480</v>
      </c>
      <c r="L153" s="27">
        <f t="shared" si="2"/>
        <v>65120</v>
      </c>
    </row>
    <row r="154" spans="5:12" x14ac:dyDescent="0.3">
      <c r="E154" s="23">
        <v>44353</v>
      </c>
      <c r="F154" s="24" t="s">
        <v>25</v>
      </c>
      <c r="G154" s="24" t="s">
        <v>26</v>
      </c>
      <c r="H154" s="24" t="s">
        <v>67</v>
      </c>
      <c r="I154" s="24" t="s">
        <v>64</v>
      </c>
      <c r="J154" s="25">
        <v>98</v>
      </c>
      <c r="K154" s="26">
        <v>200000</v>
      </c>
      <c r="L154" s="27">
        <f t="shared" si="2"/>
        <v>19600000</v>
      </c>
    </row>
    <row r="155" spans="5:12" x14ac:dyDescent="0.3">
      <c r="E155" s="23">
        <v>44353</v>
      </c>
      <c r="F155" s="24" t="s">
        <v>29</v>
      </c>
      <c r="G155" s="24" t="s">
        <v>26</v>
      </c>
      <c r="H155" s="24" t="s">
        <v>27</v>
      </c>
      <c r="I155" s="24" t="s">
        <v>28</v>
      </c>
      <c r="J155" s="25">
        <v>5</v>
      </c>
      <c r="K155" s="26">
        <v>122985</v>
      </c>
      <c r="L155" s="27">
        <f t="shared" si="2"/>
        <v>614925</v>
      </c>
    </row>
    <row r="156" spans="5:12" x14ac:dyDescent="0.3">
      <c r="E156" s="23">
        <v>44357</v>
      </c>
      <c r="F156" s="24" t="s">
        <v>31</v>
      </c>
      <c r="G156" s="24" t="s">
        <v>32</v>
      </c>
      <c r="H156" s="24" t="s">
        <v>30</v>
      </c>
      <c r="I156" s="24" t="s">
        <v>28</v>
      </c>
      <c r="J156" s="25">
        <v>30</v>
      </c>
      <c r="K156" s="26">
        <v>71000</v>
      </c>
      <c r="L156" s="27">
        <f t="shared" si="2"/>
        <v>2130000</v>
      </c>
    </row>
    <row r="157" spans="5:12" x14ac:dyDescent="0.3">
      <c r="E157" s="23">
        <v>44352</v>
      </c>
      <c r="F157" s="24" t="s">
        <v>34</v>
      </c>
      <c r="G157" s="24" t="s">
        <v>32</v>
      </c>
      <c r="H157" s="24" t="s">
        <v>33</v>
      </c>
      <c r="I157" s="24" t="s">
        <v>28</v>
      </c>
      <c r="J157" s="25">
        <v>24</v>
      </c>
      <c r="K157" s="26">
        <v>9531.1999999999989</v>
      </c>
      <c r="L157" s="27">
        <f t="shared" si="2"/>
        <v>228748.79999999999</v>
      </c>
    </row>
    <row r="158" spans="5:12" x14ac:dyDescent="0.3">
      <c r="E158" s="23">
        <v>44352</v>
      </c>
      <c r="F158" s="24" t="s">
        <v>25</v>
      </c>
      <c r="G158" s="24" t="s">
        <v>32</v>
      </c>
      <c r="H158" s="24" t="s">
        <v>35</v>
      </c>
      <c r="I158" s="24" t="s">
        <v>28</v>
      </c>
      <c r="J158" s="25">
        <v>28</v>
      </c>
      <c r="K158" s="26">
        <v>13566</v>
      </c>
      <c r="L158" s="27">
        <f t="shared" si="2"/>
        <v>379848</v>
      </c>
    </row>
    <row r="159" spans="5:12" x14ac:dyDescent="0.3">
      <c r="E159" s="23">
        <v>44359</v>
      </c>
      <c r="F159" s="24" t="s">
        <v>29</v>
      </c>
      <c r="G159" s="24" t="s">
        <v>32</v>
      </c>
      <c r="H159" s="24" t="s">
        <v>36</v>
      </c>
      <c r="I159" s="24" t="s">
        <v>28</v>
      </c>
      <c r="J159" s="25">
        <v>74</v>
      </c>
      <c r="K159" s="26">
        <v>12969.599999999999</v>
      </c>
      <c r="L159" s="27">
        <f t="shared" si="2"/>
        <v>959750.39999999991</v>
      </c>
    </row>
    <row r="160" spans="5:12" x14ac:dyDescent="0.3">
      <c r="E160" s="23">
        <v>44359</v>
      </c>
      <c r="F160" s="24" t="s">
        <v>31</v>
      </c>
      <c r="G160" s="24" t="s">
        <v>32</v>
      </c>
      <c r="H160" s="24" t="s">
        <v>37</v>
      </c>
      <c r="I160" s="24" t="s">
        <v>38</v>
      </c>
      <c r="J160" s="25">
        <v>10</v>
      </c>
      <c r="K160" s="26">
        <v>51520</v>
      </c>
      <c r="L160" s="27">
        <f t="shared" si="2"/>
        <v>515200</v>
      </c>
    </row>
    <row r="161" spans="5:12" x14ac:dyDescent="0.3">
      <c r="E161" s="23">
        <v>44359</v>
      </c>
      <c r="F161" s="24" t="s">
        <v>34</v>
      </c>
      <c r="G161" s="24" t="s">
        <v>32</v>
      </c>
      <c r="H161" s="24" t="s">
        <v>39</v>
      </c>
      <c r="I161" s="24" t="s">
        <v>38</v>
      </c>
      <c r="J161" s="25">
        <v>27</v>
      </c>
      <c r="K161" s="26">
        <v>59892</v>
      </c>
      <c r="L161" s="27">
        <f t="shared" si="2"/>
        <v>1617084</v>
      </c>
    </row>
    <row r="162" spans="5:12" x14ac:dyDescent="0.3">
      <c r="E162" s="23">
        <v>44359</v>
      </c>
      <c r="F162" s="24" t="s">
        <v>25</v>
      </c>
      <c r="G162" s="24" t="s">
        <v>26</v>
      </c>
      <c r="H162" s="24" t="s">
        <v>40</v>
      </c>
      <c r="I162" s="24" t="s">
        <v>38</v>
      </c>
      <c r="J162" s="25">
        <v>71</v>
      </c>
      <c r="K162" s="26">
        <v>3213</v>
      </c>
      <c r="L162" s="27">
        <f t="shared" si="2"/>
        <v>228123</v>
      </c>
    </row>
    <row r="163" spans="5:12" x14ac:dyDescent="0.3">
      <c r="E163" s="23">
        <v>44377</v>
      </c>
      <c r="F163" s="24" t="s">
        <v>29</v>
      </c>
      <c r="G163" s="24" t="s">
        <v>42</v>
      </c>
      <c r="H163" s="24" t="s">
        <v>41</v>
      </c>
      <c r="I163" s="24" t="s">
        <v>38</v>
      </c>
      <c r="J163" s="25">
        <v>74</v>
      </c>
      <c r="K163" s="26">
        <v>4102.28</v>
      </c>
      <c r="L163" s="27">
        <f t="shared" si="2"/>
        <v>303568.71999999997</v>
      </c>
    </row>
    <row r="164" spans="5:12" x14ac:dyDescent="0.3">
      <c r="E164" s="23">
        <v>44358</v>
      </c>
      <c r="F164" s="24" t="s">
        <v>31</v>
      </c>
      <c r="G164" s="24" t="s">
        <v>26</v>
      </c>
      <c r="H164" s="24" t="s">
        <v>43</v>
      </c>
      <c r="I164" s="24" t="s">
        <v>38</v>
      </c>
      <c r="J164" s="25">
        <v>76</v>
      </c>
      <c r="K164" s="26">
        <v>29624</v>
      </c>
      <c r="L164" s="27">
        <f t="shared" si="2"/>
        <v>2251424</v>
      </c>
    </row>
    <row r="165" spans="5:12" x14ac:dyDescent="0.3">
      <c r="E165" s="23">
        <v>44355</v>
      </c>
      <c r="F165" s="24" t="s">
        <v>34</v>
      </c>
      <c r="G165" s="24" t="s">
        <v>26</v>
      </c>
      <c r="H165" s="24" t="s">
        <v>44</v>
      </c>
      <c r="I165" s="24" t="s">
        <v>45</v>
      </c>
      <c r="J165" s="25">
        <v>96</v>
      </c>
      <c r="K165" s="26">
        <v>4900</v>
      </c>
      <c r="L165" s="27">
        <f t="shared" si="2"/>
        <v>470400</v>
      </c>
    </row>
    <row r="166" spans="5:12" x14ac:dyDescent="0.3">
      <c r="E166" s="23">
        <v>44357</v>
      </c>
      <c r="F166" s="24" t="s">
        <v>25</v>
      </c>
      <c r="G166" s="24" t="s">
        <v>26</v>
      </c>
      <c r="H166" s="24" t="s">
        <v>46</v>
      </c>
      <c r="I166" s="24" t="s">
        <v>45</v>
      </c>
      <c r="J166" s="25">
        <v>92</v>
      </c>
      <c r="K166" s="26">
        <v>26180</v>
      </c>
      <c r="L166" s="27">
        <f t="shared" si="2"/>
        <v>2408560</v>
      </c>
    </row>
    <row r="167" spans="5:12" x14ac:dyDescent="0.3">
      <c r="E167" s="23">
        <v>44374</v>
      </c>
      <c r="F167" s="24" t="s">
        <v>29</v>
      </c>
      <c r="G167" s="24" t="s">
        <v>42</v>
      </c>
      <c r="H167" s="24" t="s">
        <v>47</v>
      </c>
      <c r="I167" s="24" t="s">
        <v>45</v>
      </c>
      <c r="J167" s="25">
        <v>93</v>
      </c>
      <c r="K167" s="26">
        <v>11334.399999999998</v>
      </c>
      <c r="L167" s="27">
        <f t="shared" si="2"/>
        <v>1054099.1999999997</v>
      </c>
    </row>
    <row r="168" spans="5:12" x14ac:dyDescent="0.3">
      <c r="E168" s="23">
        <v>44375</v>
      </c>
      <c r="F168" s="24" t="s">
        <v>31</v>
      </c>
      <c r="G168" s="24" t="s">
        <v>32</v>
      </c>
      <c r="H168" s="24" t="s">
        <v>48</v>
      </c>
      <c r="I168" s="24" t="s">
        <v>49</v>
      </c>
      <c r="J168" s="25">
        <v>18</v>
      </c>
      <c r="K168" s="26">
        <v>3969</v>
      </c>
      <c r="L168" s="27">
        <f t="shared" si="2"/>
        <v>71442</v>
      </c>
    </row>
    <row r="169" spans="5:12" x14ac:dyDescent="0.3">
      <c r="E169" s="23">
        <v>44378</v>
      </c>
      <c r="F169" s="24" t="s">
        <v>34</v>
      </c>
      <c r="G169" s="24" t="s">
        <v>26</v>
      </c>
      <c r="H169" s="24" t="s">
        <v>48</v>
      </c>
      <c r="I169" s="24" t="s">
        <v>49</v>
      </c>
      <c r="J169" s="25">
        <v>98</v>
      </c>
      <c r="K169" s="26">
        <v>1381.3799999999999</v>
      </c>
      <c r="L169" s="27">
        <f t="shared" si="2"/>
        <v>135375.24</v>
      </c>
    </row>
    <row r="170" spans="5:12" x14ac:dyDescent="0.3">
      <c r="E170" s="23">
        <v>44355</v>
      </c>
      <c r="F170" s="24" t="s">
        <v>25</v>
      </c>
      <c r="G170" s="24" t="s">
        <v>26</v>
      </c>
      <c r="H170" s="24" t="s">
        <v>48</v>
      </c>
      <c r="I170" s="24" t="s">
        <v>49</v>
      </c>
      <c r="J170" s="25">
        <v>46</v>
      </c>
      <c r="K170" s="26">
        <v>11844</v>
      </c>
      <c r="L170" s="27">
        <f t="shared" si="2"/>
        <v>544824</v>
      </c>
    </row>
    <row r="171" spans="5:12" x14ac:dyDescent="0.3">
      <c r="E171" s="23">
        <v>44355</v>
      </c>
      <c r="F171" s="24" t="s">
        <v>29</v>
      </c>
      <c r="G171" s="24" t="s">
        <v>32</v>
      </c>
      <c r="H171" s="24" t="s">
        <v>50</v>
      </c>
      <c r="I171" s="24" t="s">
        <v>49</v>
      </c>
      <c r="J171" s="25">
        <v>14</v>
      </c>
      <c r="K171" s="26">
        <v>39284</v>
      </c>
      <c r="L171" s="27">
        <f t="shared" si="2"/>
        <v>549976</v>
      </c>
    </row>
    <row r="172" spans="5:12" x14ac:dyDescent="0.3">
      <c r="E172" s="23">
        <v>44355</v>
      </c>
      <c r="F172" s="24" t="s">
        <v>31</v>
      </c>
      <c r="G172" s="24" t="s">
        <v>32</v>
      </c>
      <c r="H172" s="24" t="s">
        <v>51</v>
      </c>
      <c r="I172" s="24" t="s">
        <v>49</v>
      </c>
      <c r="J172" s="25">
        <v>85</v>
      </c>
      <c r="K172" s="26">
        <v>1130.22</v>
      </c>
      <c r="L172" s="27">
        <f t="shared" si="2"/>
        <v>96068.7</v>
      </c>
    </row>
    <row r="173" spans="5:12" x14ac:dyDescent="0.3">
      <c r="E173" s="23">
        <v>44355</v>
      </c>
      <c r="F173" s="24" t="s">
        <v>34</v>
      </c>
      <c r="G173" s="24" t="s">
        <v>32</v>
      </c>
      <c r="H173" s="24" t="s">
        <v>52</v>
      </c>
      <c r="I173" s="24" t="s">
        <v>49</v>
      </c>
      <c r="J173" s="25">
        <v>88</v>
      </c>
      <c r="K173" s="26">
        <v>11348.4</v>
      </c>
      <c r="L173" s="27">
        <f t="shared" si="2"/>
        <v>998659.2</v>
      </c>
    </row>
    <row r="174" spans="5:12" x14ac:dyDescent="0.3">
      <c r="E174" s="23">
        <v>44355</v>
      </c>
      <c r="F174" s="24" t="s">
        <v>25</v>
      </c>
      <c r="G174" s="24" t="s">
        <v>32</v>
      </c>
      <c r="H174" s="24" t="s">
        <v>53</v>
      </c>
      <c r="I174" s="24" t="s">
        <v>54</v>
      </c>
      <c r="J174" s="25">
        <v>81</v>
      </c>
      <c r="K174" s="26">
        <v>23441.599999999999</v>
      </c>
      <c r="L174" s="27">
        <f t="shared" si="2"/>
        <v>1898769.5999999999</v>
      </c>
    </row>
    <row r="175" spans="5:12" x14ac:dyDescent="0.3">
      <c r="E175" s="23">
        <v>44407</v>
      </c>
      <c r="F175" s="24" t="s">
        <v>29</v>
      </c>
      <c r="G175" s="24" t="s">
        <v>32</v>
      </c>
      <c r="H175" s="24" t="s">
        <v>55</v>
      </c>
      <c r="I175" s="24" t="s">
        <v>54</v>
      </c>
      <c r="J175" s="25">
        <v>33</v>
      </c>
      <c r="K175" s="26">
        <v>9828</v>
      </c>
      <c r="L175" s="27">
        <f t="shared" si="2"/>
        <v>324324</v>
      </c>
    </row>
    <row r="176" spans="5:12" x14ac:dyDescent="0.3">
      <c r="E176" s="23">
        <v>44407</v>
      </c>
      <c r="F176" s="24" t="s">
        <v>31</v>
      </c>
      <c r="G176" s="24" t="s">
        <v>32</v>
      </c>
      <c r="H176" s="24" t="s">
        <v>56</v>
      </c>
      <c r="I176" s="24" t="s">
        <v>54</v>
      </c>
      <c r="J176" s="25">
        <v>47</v>
      </c>
      <c r="K176" s="26">
        <v>16564.8</v>
      </c>
      <c r="L176" s="27">
        <f t="shared" si="2"/>
        <v>778545.6</v>
      </c>
    </row>
    <row r="177" spans="5:12" x14ac:dyDescent="0.3">
      <c r="E177" s="23">
        <v>44388</v>
      </c>
      <c r="F177" s="24" t="s">
        <v>34</v>
      </c>
      <c r="G177" s="24" t="s">
        <v>26</v>
      </c>
      <c r="H177" s="24" t="s">
        <v>57</v>
      </c>
      <c r="I177" s="24" t="s">
        <v>58</v>
      </c>
      <c r="J177" s="25">
        <v>61</v>
      </c>
      <c r="K177" s="26">
        <v>15876</v>
      </c>
      <c r="L177" s="27">
        <f t="shared" si="2"/>
        <v>968436</v>
      </c>
    </row>
    <row r="178" spans="5:12" x14ac:dyDescent="0.3">
      <c r="E178" s="23">
        <v>44388</v>
      </c>
      <c r="F178" s="24" t="s">
        <v>25</v>
      </c>
      <c r="G178" s="24" t="s">
        <v>26</v>
      </c>
      <c r="H178" s="24" t="s">
        <v>59</v>
      </c>
      <c r="I178" s="24" t="s">
        <v>58</v>
      </c>
      <c r="J178" s="25">
        <v>27</v>
      </c>
      <c r="K178" s="26">
        <v>500000</v>
      </c>
      <c r="L178" s="27">
        <f t="shared" si="2"/>
        <v>13500000</v>
      </c>
    </row>
    <row r="179" spans="5:12" x14ac:dyDescent="0.3">
      <c r="E179" s="23">
        <v>44385</v>
      </c>
      <c r="F179" s="24" t="s">
        <v>29</v>
      </c>
      <c r="G179" s="24" t="s">
        <v>26</v>
      </c>
      <c r="H179" s="24" t="s">
        <v>60</v>
      </c>
      <c r="I179" s="24" t="s">
        <v>61</v>
      </c>
      <c r="J179" s="25">
        <v>84</v>
      </c>
      <c r="K179" s="26">
        <v>240</v>
      </c>
      <c r="L179" s="27">
        <f t="shared" si="2"/>
        <v>20160</v>
      </c>
    </row>
    <row r="180" spans="5:12" x14ac:dyDescent="0.3">
      <c r="E180" s="23">
        <v>44387</v>
      </c>
      <c r="F180" s="24" t="s">
        <v>31</v>
      </c>
      <c r="G180" s="24" t="s">
        <v>32</v>
      </c>
      <c r="H180" s="24" t="s">
        <v>62</v>
      </c>
      <c r="I180" s="24" t="s">
        <v>61</v>
      </c>
      <c r="J180" s="25">
        <v>91</v>
      </c>
      <c r="K180" s="26">
        <v>690</v>
      </c>
      <c r="L180" s="27">
        <f t="shared" si="2"/>
        <v>62790</v>
      </c>
    </row>
    <row r="181" spans="5:12" x14ac:dyDescent="0.3">
      <c r="E181" s="23">
        <v>44387</v>
      </c>
      <c r="F181" s="24" t="s">
        <v>34</v>
      </c>
      <c r="G181" s="24" t="s">
        <v>32</v>
      </c>
      <c r="H181" s="24" t="s">
        <v>63</v>
      </c>
      <c r="I181" s="24" t="s">
        <v>64</v>
      </c>
      <c r="J181" s="25">
        <v>36</v>
      </c>
      <c r="K181" s="26">
        <v>1900</v>
      </c>
      <c r="L181" s="27">
        <f t="shared" si="2"/>
        <v>68400</v>
      </c>
    </row>
    <row r="182" spans="5:12" x14ac:dyDescent="0.3">
      <c r="E182" s="23">
        <v>44404</v>
      </c>
      <c r="F182" s="24" t="s">
        <v>25</v>
      </c>
      <c r="G182" s="24" t="s">
        <v>32</v>
      </c>
      <c r="H182" s="24" t="s">
        <v>65</v>
      </c>
      <c r="I182" s="24" t="s">
        <v>66</v>
      </c>
      <c r="J182" s="25">
        <v>34</v>
      </c>
      <c r="K182" s="26">
        <v>1100</v>
      </c>
      <c r="L182" s="27">
        <f t="shared" si="2"/>
        <v>37400</v>
      </c>
    </row>
    <row r="183" spans="5:12" x14ac:dyDescent="0.3">
      <c r="E183" s="23">
        <v>44405</v>
      </c>
      <c r="F183" s="24" t="s">
        <v>29</v>
      </c>
      <c r="G183" s="24" t="s">
        <v>32</v>
      </c>
      <c r="H183" s="24" t="s">
        <v>67</v>
      </c>
      <c r="I183" s="24" t="s">
        <v>64</v>
      </c>
      <c r="J183" s="25">
        <v>81</v>
      </c>
      <c r="K183" s="26">
        <v>220000</v>
      </c>
      <c r="L183" s="27">
        <f t="shared" si="2"/>
        <v>17820000</v>
      </c>
    </row>
    <row r="184" spans="5:12" x14ac:dyDescent="0.3">
      <c r="E184" s="23">
        <v>44405</v>
      </c>
      <c r="F184" s="24" t="s">
        <v>31</v>
      </c>
      <c r="G184" s="24" t="s">
        <v>32</v>
      </c>
      <c r="H184" s="24" t="s">
        <v>27</v>
      </c>
      <c r="I184" s="24" t="s">
        <v>28</v>
      </c>
      <c r="J184" s="25">
        <v>5</v>
      </c>
      <c r="K184" s="26">
        <v>122985</v>
      </c>
      <c r="L184" s="27">
        <f t="shared" si="2"/>
        <v>614925</v>
      </c>
    </row>
    <row r="185" spans="5:12" x14ac:dyDescent="0.3">
      <c r="E185" s="23">
        <v>44405</v>
      </c>
      <c r="F185" s="24" t="s">
        <v>34</v>
      </c>
      <c r="G185" s="24" t="s">
        <v>32</v>
      </c>
      <c r="H185" s="24" t="s">
        <v>30</v>
      </c>
      <c r="I185" s="24" t="s">
        <v>28</v>
      </c>
      <c r="J185" s="25">
        <v>12</v>
      </c>
      <c r="K185" s="26">
        <v>99000</v>
      </c>
      <c r="L185" s="27">
        <f t="shared" si="2"/>
        <v>1188000</v>
      </c>
    </row>
    <row r="186" spans="5:12" x14ac:dyDescent="0.3">
      <c r="E186" s="23">
        <v>44408</v>
      </c>
      <c r="F186" s="24" t="s">
        <v>25</v>
      </c>
      <c r="G186" s="24" t="s">
        <v>26</v>
      </c>
      <c r="H186" s="24" t="s">
        <v>33</v>
      </c>
      <c r="I186" s="24" t="s">
        <v>28</v>
      </c>
      <c r="J186" s="25">
        <v>23</v>
      </c>
      <c r="K186" s="26">
        <v>1287.9999999999998</v>
      </c>
      <c r="L186" s="27">
        <f t="shared" si="2"/>
        <v>29623.999999999996</v>
      </c>
    </row>
    <row r="187" spans="5:12" x14ac:dyDescent="0.3">
      <c r="E187" s="23">
        <v>44385</v>
      </c>
      <c r="F187" s="24" t="s">
        <v>29</v>
      </c>
      <c r="G187" s="24" t="s">
        <v>42</v>
      </c>
      <c r="H187" s="24" t="s">
        <v>35</v>
      </c>
      <c r="I187" s="24" t="s">
        <v>28</v>
      </c>
      <c r="J187" s="25">
        <v>76</v>
      </c>
      <c r="K187" s="26">
        <v>14280</v>
      </c>
      <c r="L187" s="27">
        <f t="shared" si="2"/>
        <v>1085280</v>
      </c>
    </row>
    <row r="188" spans="5:12" x14ac:dyDescent="0.3">
      <c r="E188" s="23">
        <v>44383</v>
      </c>
      <c r="F188" s="24" t="s">
        <v>31</v>
      </c>
      <c r="G188" s="24" t="s">
        <v>26</v>
      </c>
      <c r="H188" s="24" t="s">
        <v>36</v>
      </c>
      <c r="I188" s="24" t="s">
        <v>28</v>
      </c>
      <c r="J188" s="25">
        <v>55</v>
      </c>
      <c r="K188" s="26">
        <v>3647.7</v>
      </c>
      <c r="L188" s="27">
        <f t="shared" si="2"/>
        <v>200623.5</v>
      </c>
    </row>
    <row r="189" spans="5:12" x14ac:dyDescent="0.3">
      <c r="E189" s="23">
        <v>44383</v>
      </c>
      <c r="F189" s="24" t="s">
        <v>34</v>
      </c>
      <c r="G189" s="24" t="s">
        <v>26</v>
      </c>
      <c r="H189" s="24" t="s">
        <v>37</v>
      </c>
      <c r="I189" s="24" t="s">
        <v>38</v>
      </c>
      <c r="J189" s="25">
        <v>11</v>
      </c>
      <c r="K189" s="26">
        <v>54320</v>
      </c>
      <c r="L189" s="27">
        <f t="shared" si="2"/>
        <v>597520</v>
      </c>
    </row>
    <row r="190" spans="5:12" x14ac:dyDescent="0.3">
      <c r="E190" s="23">
        <v>44387</v>
      </c>
      <c r="F190" s="24" t="s">
        <v>25</v>
      </c>
      <c r="G190" s="24" t="s">
        <v>26</v>
      </c>
      <c r="H190" s="24" t="s">
        <v>39</v>
      </c>
      <c r="I190" s="24" t="s">
        <v>38</v>
      </c>
      <c r="J190" s="25">
        <v>27</v>
      </c>
      <c r="K190" s="26">
        <v>27048</v>
      </c>
      <c r="L190" s="27">
        <f t="shared" si="2"/>
        <v>730296</v>
      </c>
    </row>
    <row r="191" spans="5:12" x14ac:dyDescent="0.3">
      <c r="E191" s="23">
        <v>44382</v>
      </c>
      <c r="F191" s="24" t="s">
        <v>29</v>
      </c>
      <c r="G191" s="24" t="s">
        <v>42</v>
      </c>
      <c r="H191" s="24" t="s">
        <v>40</v>
      </c>
      <c r="I191" s="24" t="s">
        <v>38</v>
      </c>
      <c r="J191" s="25">
        <v>99</v>
      </c>
      <c r="K191" s="26">
        <v>4284</v>
      </c>
      <c r="L191" s="27">
        <f t="shared" si="2"/>
        <v>424116</v>
      </c>
    </row>
    <row r="192" spans="5:12" x14ac:dyDescent="0.3">
      <c r="E192" s="23">
        <v>44382</v>
      </c>
      <c r="F192" s="24" t="s">
        <v>31</v>
      </c>
      <c r="G192" s="24" t="s">
        <v>32</v>
      </c>
      <c r="H192" s="24" t="s">
        <v>41</v>
      </c>
      <c r="I192" s="24" t="s">
        <v>38</v>
      </c>
      <c r="J192" s="25">
        <v>10</v>
      </c>
      <c r="K192" s="26">
        <v>3767.4</v>
      </c>
      <c r="L192" s="27">
        <f t="shared" si="2"/>
        <v>37674</v>
      </c>
    </row>
    <row r="193" spans="5:12" x14ac:dyDescent="0.3">
      <c r="E193" s="23">
        <v>44389</v>
      </c>
      <c r="F193" s="24" t="s">
        <v>34</v>
      </c>
      <c r="G193" s="24" t="s">
        <v>26</v>
      </c>
      <c r="H193" s="24" t="s">
        <v>43</v>
      </c>
      <c r="I193" s="24" t="s">
        <v>38</v>
      </c>
      <c r="J193" s="25">
        <v>80</v>
      </c>
      <c r="K193" s="26">
        <v>18032</v>
      </c>
      <c r="L193" s="27">
        <f t="shared" si="2"/>
        <v>1442560</v>
      </c>
    </row>
  </sheetData>
  <mergeCells count="1">
    <mergeCell ref="D2:M6"/>
  </mergeCells>
  <conditionalFormatting sqref="L10:L193">
    <cfRule type="cellIs" dxfId="0" priority="1" operator="equal">
      <formula>"#¡DIV/0!"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ERRORES EN LAS FUNCIONES</vt:lpstr>
      <vt:lpstr>#¡VALOR!</vt:lpstr>
      <vt:lpstr>#NA</vt:lpstr>
      <vt:lpstr>#¿NOMBRE</vt:lpstr>
      <vt:lpstr>#¡DIV 0!</vt:lpstr>
      <vt:lpstr>#¡REF!</vt:lpstr>
      <vt:lpstr>#¡NUM!</vt:lpstr>
      <vt:lpstr>#¡NULO!</vt:lpstr>
      <vt:lpstr>#####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2021-01-02T14:20:35Z</dcterms:created>
  <dcterms:modified xsi:type="dcterms:W3CDTF">2021-05-07T21:21:38Z</dcterms:modified>
</cp:coreProperties>
</file>