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E:\FCE\FCE\1. CURSOS DE EXCEL (LIBROS)\AVANZADO\Libros de Excel\1. MÓDULO I - FUNCIONES LÓGICAS\"/>
    </mc:Choice>
  </mc:AlternateContent>
  <xr:revisionPtr revIDLastSave="0" documentId="13_ncr:1_{CCC59F56-31ED-4205-91A4-B5887A1FAFD9}" xr6:coauthVersionLast="46" xr6:coauthVersionMax="46" xr10:uidLastSave="{00000000-0000-0000-0000-000000000000}"/>
  <bookViews>
    <workbookView xWindow="-108" yWindow="-108" windowWidth="23256" windowHeight="13176" xr2:uid="{A391DF94-4A44-46CC-AA32-A11D934339E9}"/>
  </bookViews>
  <sheets>
    <sheet name="FUNCIÓN SI" sheetId="1" r:id="rId1"/>
    <sheet name="SI (Simple)" sheetId="13" r:id="rId2"/>
    <sheet name="SI Condicional Y" sheetId="20" r:id="rId3"/>
    <sheet name="Sumas y Cuentas" sheetId="21" r:id="rId4"/>
  </sheets>
  <definedNames>
    <definedName name="DIEZ_M">#REF!</definedName>
    <definedName name="DIEZ_MI">#REF!</definedName>
    <definedName name="EJEMPLO">#REF!</definedName>
    <definedName name="Meta_trimestral">#REF!</definedName>
    <definedName name="NUEVE_M">#REF!</definedName>
    <definedName name="NUEVE_MI">#REF!</definedName>
    <definedName name="OCHO_M">#REF!</definedName>
    <definedName name="OCHO_MI">#REF!</definedName>
    <definedName name="OCHO_Millone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21" l="1"/>
  <c r="J19" i="21"/>
  <c r="M10" i="21" s="1"/>
  <c r="K22" i="21"/>
  <c r="K24" i="21"/>
  <c r="K20" i="21"/>
  <c r="K21" i="21"/>
  <c r="K25" i="21"/>
  <c r="J20" i="21"/>
  <c r="J21" i="21"/>
  <c r="J22" i="21"/>
  <c r="J23" i="21"/>
  <c r="J24" i="21"/>
  <c r="J25" i="21"/>
  <c r="K23" i="21" l="1"/>
  <c r="M11" i="21" s="1"/>
  <c r="M12" i="21" s="1"/>
  <c r="J10" i="21" s="1"/>
  <c r="G20" i="20" l="1"/>
  <c r="G21" i="20"/>
  <c r="G23" i="20"/>
  <c r="G27" i="20"/>
  <c r="G29" i="20"/>
  <c r="G31" i="20"/>
  <c r="G35" i="20"/>
  <c r="G37" i="20"/>
  <c r="G39" i="20"/>
  <c r="G43" i="20"/>
  <c r="G45" i="20"/>
  <c r="G47" i="20"/>
  <c r="G51" i="20"/>
  <c r="G53" i="20"/>
  <c r="G55" i="20"/>
  <c r="I21" i="20"/>
  <c r="I22" i="20"/>
  <c r="I23" i="20"/>
  <c r="I24" i="20"/>
  <c r="I25" i="20"/>
  <c r="I26" i="20"/>
  <c r="I27" i="20"/>
  <c r="I28" i="20"/>
  <c r="I29" i="20"/>
  <c r="I30" i="20"/>
  <c r="I31" i="20"/>
  <c r="I32" i="20"/>
  <c r="I33" i="20"/>
  <c r="I34" i="20"/>
  <c r="I35" i="20"/>
  <c r="I36" i="20"/>
  <c r="I37" i="20"/>
  <c r="I38" i="20"/>
  <c r="I39" i="20"/>
  <c r="I40" i="20"/>
  <c r="I41" i="20"/>
  <c r="I42" i="20"/>
  <c r="I43" i="20"/>
  <c r="I44" i="20"/>
  <c r="I45" i="20"/>
  <c r="I46" i="20"/>
  <c r="I47" i="20"/>
  <c r="I48" i="20"/>
  <c r="I49" i="20"/>
  <c r="I50" i="20"/>
  <c r="I51" i="20"/>
  <c r="I52" i="20"/>
  <c r="I53" i="20"/>
  <c r="I54" i="20"/>
  <c r="I55" i="20"/>
  <c r="G22" i="20"/>
  <c r="G24" i="20"/>
  <c r="G25" i="20"/>
  <c r="G26" i="20"/>
  <c r="G28" i="20"/>
  <c r="G30" i="20"/>
  <c r="G32" i="20"/>
  <c r="G33" i="20"/>
  <c r="G34" i="20"/>
  <c r="G36" i="20"/>
  <c r="G38" i="20"/>
  <c r="G40" i="20"/>
  <c r="G41" i="20"/>
  <c r="G42" i="20"/>
  <c r="G44" i="20"/>
  <c r="G46" i="20"/>
  <c r="G48" i="20"/>
  <c r="G49" i="20"/>
  <c r="G50" i="20"/>
  <c r="G52" i="20"/>
  <c r="G54" i="20"/>
  <c r="I20" i="20"/>
  <c r="F20" i="13"/>
  <c r="F19" i="13"/>
  <c r="J11" i="20" l="1"/>
  <c r="J12" i="20"/>
  <c r="F21" i="13"/>
  <c r="F25" i="13"/>
  <c r="F27" i="13"/>
  <c r="F33" i="13"/>
  <c r="F35" i="13"/>
  <c r="F36" i="13"/>
  <c r="F24" i="13"/>
  <c r="F26" i="13"/>
  <c r="F29" i="13"/>
  <c r="F30" i="13"/>
  <c r="F32" i="13"/>
  <c r="F34" i="13"/>
  <c r="F37" i="13"/>
  <c r="F38" i="13"/>
  <c r="F22" i="13"/>
  <c r="F23" i="13"/>
  <c r="F28" i="13"/>
  <c r="F31" i="13"/>
  <c r="J13" i="20" l="1"/>
  <c r="H13" i="20" s="1"/>
  <c r="M10" i="13"/>
  <c r="J10" i="13" s="1"/>
</calcChain>
</file>

<file path=xl/sharedStrings.xml><?xml version="1.0" encoding="utf-8"?>
<sst xmlns="http://schemas.openxmlformats.org/spreadsheetml/2006/main" count="398" uniqueCount="95">
  <si>
    <t>FUNCIONES LÓGICAS</t>
  </si>
  <si>
    <t>Resultado</t>
  </si>
  <si>
    <t>TAREA</t>
  </si>
  <si>
    <t>FUNCIÓN SI (SIMPLE)</t>
  </si>
  <si>
    <t>Vendedor</t>
  </si>
  <si>
    <t>Sucursal</t>
  </si>
  <si>
    <t>Cantidad Vendida</t>
  </si>
  <si>
    <t>Ruben Dario Alboa</t>
  </si>
  <si>
    <t>Mario Bernabe De Mello Albornoz</t>
  </si>
  <si>
    <t>Yamandu Sanchez Alcantara</t>
  </si>
  <si>
    <t>Nilson Angel Barrio Alcarraz</t>
  </si>
  <si>
    <t>Asucena Peña Alcina</t>
  </si>
  <si>
    <t>Luis Dini Aldabe</t>
  </si>
  <si>
    <t>Ricardo Dini Aldabe</t>
  </si>
  <si>
    <t>Daniel Pedrozza Aldecosea</t>
  </si>
  <si>
    <t>Miguel Cammarano Alegretti</t>
  </si>
  <si>
    <t>Jose Antonio Deaces Alem</t>
  </si>
  <si>
    <t>Humberto Ramàn Mendoza Alfaro</t>
  </si>
  <si>
    <t>Juan Carlos Chiappa Alfaro</t>
  </si>
  <si>
    <t>Maria Gabriela Rusiñol Algorta</t>
  </si>
  <si>
    <t>Felipe Jose Brit Algorta</t>
  </si>
  <si>
    <t>Veronica Vedain Alles</t>
  </si>
  <si>
    <t>María Luisa Blengio Almada</t>
  </si>
  <si>
    <t>Nestor Daniel Montans Almada</t>
  </si>
  <si>
    <t>Luis Leonardo Lemes Almagro</t>
  </si>
  <si>
    <t>Maria Graciela De Los Santos Almanza</t>
  </si>
  <si>
    <t>Silvana Jacquline Moreira Almeda</t>
  </si>
  <si>
    <t>Central</t>
  </si>
  <si>
    <t>San Lorenzo</t>
  </si>
  <si>
    <t>Asunción</t>
  </si>
  <si>
    <t>Vendedor/a</t>
  </si>
  <si>
    <t>Puntos Logrados</t>
  </si>
  <si>
    <t>¿Tiene Cónyuge? (Sí= 1, No= 0)</t>
  </si>
  <si>
    <t>Número de hijos</t>
  </si>
  <si>
    <t>Monto de seguro</t>
  </si>
  <si>
    <t>Cantidad a entregar al cónyuge</t>
  </si>
  <si>
    <t>Cantidad a entregar a cada hijo</t>
  </si>
  <si>
    <t>Noemi Lydia Firpi Alonso</t>
  </si>
  <si>
    <t>Maria Del Carmen Rodriguez Alonso</t>
  </si>
  <si>
    <t>Maria Jimena Hauw Alonso</t>
  </si>
  <si>
    <t>Mary Cristina Flumini Alonso</t>
  </si>
  <si>
    <t>Rosa M Casas Alpuy</t>
  </si>
  <si>
    <t>Ramiro De La Fuente Alvarez</t>
  </si>
  <si>
    <t>Luis Fernandez Alvarez</t>
  </si>
  <si>
    <t>Jorge Antonio Rodriguez Alvarez</t>
  </si>
  <si>
    <t>Pablo Emiliano Lopez Alvarez</t>
  </si>
  <si>
    <t>Juan Martin Mauvezin Alvarez</t>
  </si>
  <si>
    <t>Analia Corral Alvarez</t>
  </si>
  <si>
    <t>Alvaro Bolivar Fernandez Alvarez</t>
  </si>
  <si>
    <t>Alfredo Bogliolo Alvarez</t>
  </si>
  <si>
    <t>Alejandro Izetta Alvarez</t>
  </si>
  <si>
    <t>Fernando Tomas Alonzo Alvarez</t>
  </si>
  <si>
    <t>Hugo Saldias Alvarez</t>
  </si>
  <si>
    <t>Alicia Teresita Martinez Alvarez</t>
  </si>
  <si>
    <t>Gerardo Javier Escursell Alvarez</t>
  </si>
  <si>
    <t>Huberto Nilson Samudio Alvarez</t>
  </si>
  <si>
    <t>Antonio Alvarez</t>
  </si>
  <si>
    <t>Miguel Angel Ortiz Alves</t>
  </si>
  <si>
    <t>Martha Elizabeth Grimon Alves De Simas</t>
  </si>
  <si>
    <t>Victor Ricardo Izquierdo Alvez</t>
  </si>
  <si>
    <t>Ruben Ari Viera Alvez</t>
  </si>
  <si>
    <t>Roque Gaston Viera Alvez</t>
  </si>
  <si>
    <t>Americo Alvez</t>
  </si>
  <si>
    <t>Ana Carolina Hourcade Alvez</t>
  </si>
  <si>
    <t>Eva Myrian Vila Alvez</t>
  </si>
  <si>
    <t>Alvaro Martin Sastre Alza</t>
  </si>
  <si>
    <t>Marisa Daniela Fiorelli Alza</t>
  </si>
  <si>
    <t>Juan Pablo Saralegui Alzugaray</t>
  </si>
  <si>
    <t>Fernando Fernandez Amado</t>
  </si>
  <si>
    <t>Sylvia Aparicio Amado</t>
  </si>
  <si>
    <t>Marcelo Chalela Amado</t>
  </si>
  <si>
    <t>Hugo Ariel Rocca Amaral</t>
  </si>
  <si>
    <t>Gerardo Andres De Nicola Amarilla</t>
  </si>
  <si>
    <t>FUNCIÓN SI CONDICIONAL Y</t>
  </si>
  <si>
    <t>Autocorrección de columna F</t>
  </si>
  <si>
    <t>Autocorrección de columna H</t>
  </si>
  <si>
    <t>Nombre del asegurado</t>
  </si>
  <si>
    <t>Carlos Perez</t>
  </si>
  <si>
    <t>Nelson Ortigoza</t>
  </si>
  <si>
    <t>Roque Santa Cruz</t>
  </si>
  <si>
    <t>Martín Soloaga</t>
  </si>
  <si>
    <t>Higinio Duarte</t>
  </si>
  <si>
    <t>Antonio Sanabria</t>
  </si>
  <si>
    <t>Aregua</t>
  </si>
  <si>
    <t>Capiatá</t>
  </si>
  <si>
    <t>Ciudad del Este</t>
  </si>
  <si>
    <t>Pedro Juan</t>
  </si>
  <si>
    <t>Foz</t>
  </si>
  <si>
    <t>Sucursales</t>
  </si>
  <si>
    <t>Cantidad de Vendedores por sucursal</t>
  </si>
  <si>
    <t>Monto de venta por sucursal</t>
  </si>
  <si>
    <t>SUMAS Y CUENTAS</t>
  </si>
  <si>
    <t>Autocorrección columna G</t>
  </si>
  <si>
    <t>Autocorrección columna H</t>
  </si>
  <si>
    <r>
      <t xml:space="preserve">Este es un archivo automatizado de Excel, si realizas los ejercicios correctamente se te punturará el ejercicio.
</t>
    </r>
    <r>
      <rPr>
        <b/>
        <i/>
        <sz val="14"/>
        <color theme="0"/>
        <rFont val="Montserrat"/>
      </rPr>
      <t>Al terminar renombra el archivo con tu Apellido_Nombre_TAREA1_Avanzado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</si>
</sst>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C0A]\ #,##0"/>
  </numFmts>
  <fonts count="14" x14ac:knownFonts="1">
    <font>
      <sz val="11"/>
      <color theme="1"/>
      <name val="Calibri"/>
      <family val="2"/>
      <scheme val="minor"/>
    </font>
    <font>
      <sz val="8"/>
      <name val="Calibri"/>
      <family val="2"/>
      <scheme val="minor"/>
    </font>
    <font>
      <b/>
      <sz val="24"/>
      <color theme="0"/>
      <name val="Montserrat"/>
      <family val="3"/>
    </font>
    <font>
      <b/>
      <sz val="36"/>
      <color theme="0"/>
      <name val="Montserrat"/>
      <family val="3"/>
    </font>
    <font>
      <b/>
      <sz val="48"/>
      <color theme="0"/>
      <name val="Montserrat"/>
      <family val="3"/>
    </font>
    <font>
      <sz val="36"/>
      <name val="Calibri"/>
      <family val="2"/>
      <scheme val="minor"/>
    </font>
    <font>
      <b/>
      <sz val="120"/>
      <color theme="0"/>
      <name val="Montserrat"/>
      <family val="3"/>
    </font>
    <font>
      <b/>
      <sz val="14"/>
      <color theme="0"/>
      <name val="Calibri"/>
      <family val="2"/>
      <scheme val="minor"/>
    </font>
    <font>
      <b/>
      <sz val="16"/>
      <color theme="0"/>
      <name val="Calibri"/>
      <family val="2"/>
      <scheme val="minor"/>
    </font>
    <font>
      <sz val="11"/>
      <color theme="0"/>
      <name val="Calibri"/>
      <family val="2"/>
      <scheme val="minor"/>
    </font>
    <font>
      <b/>
      <sz val="11"/>
      <color theme="0"/>
      <name val="Calibri"/>
      <family val="2"/>
      <scheme val="minor"/>
    </font>
    <font>
      <b/>
      <sz val="36"/>
      <color theme="0"/>
      <name val="Calibri"/>
      <family val="2"/>
      <scheme val="minor"/>
    </font>
    <font>
      <b/>
      <i/>
      <sz val="14"/>
      <color theme="0"/>
      <name val="Montserrat"/>
    </font>
    <font>
      <b/>
      <i/>
      <u/>
      <sz val="14"/>
      <color theme="0"/>
      <name val="Montserrat"/>
    </font>
  </fonts>
  <fills count="9">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F0066"/>
        <bgColor indexed="64"/>
      </patternFill>
    </fill>
    <fill>
      <patternFill patternType="solid">
        <fgColor theme="3"/>
        <bgColor indexed="64"/>
      </patternFill>
    </fill>
    <fill>
      <patternFill patternType="solid">
        <fgColor theme="2"/>
        <bgColor indexed="64"/>
      </patternFill>
    </fill>
    <fill>
      <patternFill patternType="solid">
        <fgColor theme="3" tint="0.59999389629810485"/>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3">
    <xf numFmtId="0" fontId="0" fillId="0" borderId="0" xfId="0"/>
    <xf numFmtId="0" fontId="0" fillId="2" borderId="0" xfId="0" applyFill="1"/>
    <xf numFmtId="0" fontId="0" fillId="3" borderId="0" xfId="0" applyFill="1"/>
    <xf numFmtId="0" fontId="5" fillId="3" borderId="0" xfId="0" applyFont="1" applyFill="1" applyAlignment="1"/>
    <xf numFmtId="0" fontId="2" fillId="3" borderId="0" xfId="0" applyFont="1" applyFill="1" applyAlignment="1"/>
    <xf numFmtId="0" fontId="0" fillId="0" borderId="1" xfId="0" applyBorder="1" applyAlignment="1">
      <alignment horizontal="left" vertical="center"/>
    </xf>
    <xf numFmtId="164" fontId="0" fillId="0" borderId="1" xfId="0" applyNumberFormat="1" applyBorder="1" applyAlignment="1">
      <alignment horizontal="center" vertical="center"/>
    </xf>
    <xf numFmtId="0" fontId="10" fillId="5" borderId="1" xfId="0" applyFont="1" applyFill="1" applyBorder="1"/>
    <xf numFmtId="0" fontId="0" fillId="6" borderId="1" xfId="0" applyFill="1" applyBorder="1" applyAlignment="1">
      <alignment horizontal="left" vertical="center"/>
    </xf>
    <xf numFmtId="164" fontId="0" fillId="6" borderId="1" xfId="0" applyNumberFormat="1" applyFill="1" applyBorder="1" applyAlignment="1">
      <alignment horizontal="center" vertical="center"/>
    </xf>
    <xf numFmtId="0" fontId="9" fillId="3" borderId="0" xfId="0" applyFont="1" applyFill="1"/>
    <xf numFmtId="0" fontId="9" fillId="3" borderId="0" xfId="0" quotePrefix="1" applyFont="1" applyFill="1" applyAlignment="1">
      <alignment horizontal="center" vertical="center"/>
    </xf>
    <xf numFmtId="0" fontId="0" fillId="3" borderId="2" xfId="0" applyFill="1" applyBorder="1" applyAlignment="1"/>
    <xf numFmtId="0" fontId="0" fillId="3" borderId="3" xfId="0" applyFill="1" applyBorder="1" applyAlignment="1"/>
    <xf numFmtId="0" fontId="0" fillId="3" borderId="5" xfId="0" applyFill="1" applyBorder="1" applyAlignment="1"/>
    <xf numFmtId="0" fontId="0" fillId="3" borderId="0" xfId="0" applyFill="1" applyBorder="1" applyAlignment="1"/>
    <xf numFmtId="0" fontId="0" fillId="3" borderId="7" xfId="0" applyFill="1" applyBorder="1" applyAlignment="1"/>
    <xf numFmtId="0" fontId="0" fillId="3" borderId="8" xfId="0" applyFill="1" applyBorder="1" applyAlignment="1"/>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0" xfId="0" applyFont="1" applyFill="1" applyBorder="1" applyAlignment="1">
      <alignment vertical="center"/>
    </xf>
    <xf numFmtId="0" fontId="3" fillId="4" borderId="6" xfId="0" applyFont="1" applyFill="1" applyBorder="1" applyAlignment="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0" fillId="0" borderId="1" xfId="0" applyBorder="1" applyAlignment="1">
      <alignment horizontal="center" vertical="center"/>
    </xf>
    <xf numFmtId="0" fontId="0" fillId="6" borderId="11" xfId="0" applyFill="1" applyBorder="1"/>
    <xf numFmtId="0" fontId="0" fillId="6" borderId="16" xfId="0" applyFill="1" applyBorder="1"/>
    <xf numFmtId="0" fontId="0" fillId="0" borderId="10" xfId="0" applyBorder="1" applyAlignment="1">
      <alignment horizontal="center" vertical="center"/>
    </xf>
    <xf numFmtId="164" fontId="0" fillId="6" borderId="10" xfId="0" applyNumberFormat="1" applyFill="1" applyBorder="1" applyAlignment="1">
      <alignment horizontal="center" vertic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164" fontId="0" fillId="3" borderId="1" xfId="0" applyNumberFormat="1" applyFill="1" applyBorder="1" applyAlignment="1">
      <alignment horizontal="center" vertical="center"/>
    </xf>
    <xf numFmtId="0" fontId="0" fillId="0" borderId="12" xfId="0"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0" fillId="7" borderId="1" xfId="0" applyFill="1" applyBorder="1" applyAlignment="1">
      <alignment horizontal="left" vertical="center"/>
    </xf>
    <xf numFmtId="0" fontId="0" fillId="8" borderId="1" xfId="0" applyFill="1" applyBorder="1" applyAlignment="1">
      <alignment horizontal="left" vertical="center"/>
    </xf>
    <xf numFmtId="0" fontId="10" fillId="5" borderId="1" xfId="0" applyFont="1" applyFill="1" applyBorder="1" applyAlignment="1">
      <alignment wrapText="1"/>
    </xf>
    <xf numFmtId="0" fontId="10"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0" fillId="6" borderId="1" xfId="0" applyFill="1" applyBorder="1" applyAlignment="1">
      <alignment horizontal="center" vertical="center"/>
    </xf>
    <xf numFmtId="0" fontId="0" fillId="3" borderId="1" xfId="0" applyFill="1" applyBorder="1" applyAlignment="1">
      <alignment horizontal="center" vertical="center"/>
    </xf>
    <xf numFmtId="0" fontId="10" fillId="4" borderId="1" xfId="0" applyFont="1" applyFill="1" applyBorder="1" applyAlignment="1">
      <alignment horizontal="center" vertical="center" wrapText="1"/>
    </xf>
    <xf numFmtId="0" fontId="6" fillId="2" borderId="0" xfId="0" applyFont="1" applyFill="1" applyAlignment="1">
      <alignmen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0"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6" fillId="2" borderId="0" xfId="0" applyFont="1" applyFill="1" applyAlignment="1">
      <alignment horizontal="center" vertical="center"/>
    </xf>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9"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cellXfs>
  <cellStyles count="1">
    <cellStyle name="Normal" xfId="0" builtinId="0"/>
  </cellStyles>
  <dxfs count="27">
    <dxf>
      <font>
        <color theme="0"/>
      </font>
      <fill>
        <patternFill>
          <bgColor theme="0"/>
        </patternFill>
      </fill>
    </dxf>
    <dxf>
      <font>
        <color rgb="FF9C0006"/>
      </font>
      <fill>
        <patternFill>
          <bgColor rgb="FFFFC7CE"/>
        </patternFill>
      </fill>
    </dxf>
    <dxf>
      <font>
        <color rgb="FF006100"/>
      </font>
      <fill>
        <patternFill>
          <bgColor rgb="FFC6EFCE"/>
        </patternFill>
      </fill>
    </dxf>
    <dxf>
      <font>
        <color theme="0"/>
      </font>
      <fill>
        <patternFill>
          <bgColor theme="0"/>
        </patternFill>
      </fill>
    </dxf>
    <dxf>
      <font>
        <color rgb="FF9C0006"/>
      </font>
      <fill>
        <patternFill>
          <bgColor rgb="FFFFC7CE"/>
        </patternFill>
      </fill>
    </dxf>
    <dxf>
      <font>
        <color rgb="FF006100"/>
      </font>
      <fill>
        <patternFill>
          <bgColor rgb="FFC6EFCE"/>
        </patternFill>
      </fill>
    </dxf>
    <dxf>
      <numFmt numFmtId="0" formatCode="Genera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numFmt numFmtId="164" formatCode="[$₲-3C0A]\ #,##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3C0A]\ #,##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3C0A]\ #,##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4" formatCode="[$₲-3C0A]\ #,##0"/>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theme="0"/>
      </font>
      <fill>
        <patternFill>
          <bgColor theme="0"/>
        </patternFill>
      </fill>
    </dxf>
    <dxf>
      <font>
        <color rgb="FF006100"/>
      </font>
      <fill>
        <patternFill>
          <bgColor rgb="FFC6EFCE"/>
        </patternFill>
      </fill>
    </dxf>
    <dxf>
      <font>
        <color rgb="FF9C0006"/>
      </font>
      <fill>
        <patternFill>
          <bgColor rgb="FFFFC7CE"/>
        </patternFill>
      </fill>
    </dxf>
    <dxf>
      <font>
        <color theme="0"/>
      </font>
      <fill>
        <patternFill>
          <bgColor theme="0"/>
        </patternFill>
      </fill>
    </dxf>
    <dxf>
      <font>
        <color rgb="FF006100"/>
      </font>
      <fill>
        <patternFill>
          <bgColor rgb="FFC6EFCE"/>
        </patternFill>
      </fill>
    </dxf>
    <dxf>
      <fill>
        <patternFill>
          <bgColor rgb="FFFFC7CE"/>
        </patternFill>
      </fill>
    </dxf>
    <dxf>
      <font>
        <color rgb="FF9C0006"/>
      </font>
      <fill>
        <patternFill>
          <bgColor rgb="FFFFC7CE"/>
        </patternFill>
      </fill>
    </dxf>
    <dxf>
      <font>
        <color theme="0"/>
      </font>
      <fill>
        <patternFill>
          <bgColor theme="0"/>
        </patternFill>
      </fill>
    </dxf>
    <dxf>
      <font>
        <color rgb="FF006100"/>
      </font>
      <fill>
        <patternFill>
          <bgColor rgb="FFC6EFCE"/>
        </patternFill>
      </fill>
    </dxf>
  </dxfs>
  <tableStyles count="0" defaultTableStyle="TableStyleMedium2" defaultPivotStyle="PivotStyleLight16"/>
  <colors>
    <mruColors>
      <color rgb="FFFF006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1</xdr:row>
      <xdr:rowOff>7619</xdr:rowOff>
    </xdr:from>
    <xdr:to>
      <xdr:col>2</xdr:col>
      <xdr:colOff>678180</xdr:colOff>
      <xdr:row>6</xdr:row>
      <xdr:rowOff>86496</xdr:rowOff>
    </xdr:to>
    <xdr:pic>
      <xdr:nvPicPr>
        <xdr:cNvPr id="2" name="Imagen 1">
          <a:extLst>
            <a:ext uri="{FF2B5EF4-FFF2-40B4-BE49-F238E27FC236}">
              <a16:creationId xmlns:a16="http://schemas.microsoft.com/office/drawing/2014/main" id="{FC76075A-1AE0-4544-95A4-AA8BF17C7D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730" b="21621"/>
        <a:stretch/>
      </xdr:blipFill>
      <xdr:spPr>
        <a:xfrm>
          <a:off x="205740" y="198119"/>
          <a:ext cx="2057400" cy="1000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297180</xdr:colOff>
      <xdr:row>0</xdr:row>
      <xdr:rowOff>175259</xdr:rowOff>
    </xdr:from>
    <xdr:to>
      <xdr:col>2</xdr:col>
      <xdr:colOff>129540</xdr:colOff>
      <xdr:row>6</xdr:row>
      <xdr:rowOff>63636</xdr:rowOff>
    </xdr:to>
    <xdr:pic>
      <xdr:nvPicPr>
        <xdr:cNvPr id="2" name="Imagen 1">
          <a:extLst>
            <a:ext uri="{FF2B5EF4-FFF2-40B4-BE49-F238E27FC236}">
              <a16:creationId xmlns:a16="http://schemas.microsoft.com/office/drawing/2014/main" id="{2E603B08-24F2-4F95-9DDC-E9F757C8ACA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730" b="21621"/>
        <a:stretch/>
      </xdr:blipFill>
      <xdr:spPr>
        <a:xfrm>
          <a:off x="601980" y="175259"/>
          <a:ext cx="2057400" cy="1000897"/>
        </a:xfrm>
        <a:prstGeom prst="rect">
          <a:avLst/>
        </a:prstGeom>
      </xdr:spPr>
    </xdr:pic>
    <xdr:clientData/>
  </xdr:twoCellAnchor>
  <xdr:twoCellAnchor>
    <xdr:from>
      <xdr:col>1</xdr:col>
      <xdr:colOff>45720</xdr:colOff>
      <xdr:row>7</xdr:row>
      <xdr:rowOff>144780</xdr:rowOff>
    </xdr:from>
    <xdr:to>
      <xdr:col>6</xdr:col>
      <xdr:colOff>502920</xdr:colOff>
      <xdr:row>15</xdr:row>
      <xdr:rowOff>91440</xdr:rowOff>
    </xdr:to>
    <xdr:sp macro="" textlink="">
      <xdr:nvSpPr>
        <xdr:cNvPr id="4" name="Rectangle 2">
          <a:extLst>
            <a:ext uri="{FF2B5EF4-FFF2-40B4-BE49-F238E27FC236}">
              <a16:creationId xmlns:a16="http://schemas.microsoft.com/office/drawing/2014/main" id="{7A18A001-4D1C-4EFD-8C3F-6365313E8E29}"/>
            </a:ext>
          </a:extLst>
        </xdr:cNvPr>
        <xdr:cNvSpPr/>
      </xdr:nvSpPr>
      <xdr:spPr>
        <a:xfrm>
          <a:off x="350520" y="1440180"/>
          <a:ext cx="6438900" cy="1417320"/>
        </a:xfrm>
        <a:prstGeom prst="rect">
          <a:avLst/>
        </a:prstGeom>
        <a:solidFill>
          <a:srgbClr val="009999"/>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MX" sz="1800" b="1"/>
            <a:t>Instrucciones</a:t>
          </a:r>
        </a:p>
        <a:p>
          <a:pPr algn="l"/>
          <a:r>
            <a:rPr lang="es-MX" sz="1100" b="0" baseline="0"/>
            <a:t>Utiliza la función de </a:t>
          </a:r>
          <a:r>
            <a:rPr lang="es-MX" sz="1100" b="1" baseline="0"/>
            <a:t>Si</a:t>
          </a:r>
          <a:r>
            <a:rPr lang="es-MX" sz="1100" b="0" baseline="0"/>
            <a:t> para determinar si los vendedores alcanzaron o no la meta establecida. Si consiguieron alcanzarla coloca el texto en la columna de resultado de "Meta alcanzada" de lo contrario coloca "Meta no alcanzada". Además complementa el ejercicio con formato condicional resaltando las celdas en verde y rojo respectivamente.</a:t>
          </a:r>
        </a:p>
        <a:p>
          <a:pPr algn="l"/>
          <a:r>
            <a:rPr lang="es-MX" sz="1100" b="1" baseline="0"/>
            <a:t>Meta de venta en Gs: Mayor o igual a 5.000.000</a:t>
          </a:r>
          <a:endParaRPr lang="es-MX" sz="1100" b="1" baseline="0">
            <a:solidFill>
              <a:schemeClr val="bg1"/>
            </a:solidFill>
          </a:endParaRPr>
        </a:p>
        <a:p>
          <a:pPr algn="l"/>
          <a:r>
            <a:rPr lang="es-MX" sz="1100" b="1" i="1" u="sng" baseline="0">
              <a:solidFill>
                <a:schemeClr val="bg1"/>
              </a:solidFill>
            </a:rPr>
            <a:t>Puntos del ejercicio: 25 pts.</a:t>
          </a:r>
          <a:br>
            <a:rPr lang="es-MX" sz="1100" b="1" baseline="0"/>
          </a:br>
          <a:endParaRPr lang="es-MX" sz="1100" b="1" baseline="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232134</xdr:colOff>
      <xdr:row>1</xdr:row>
      <xdr:rowOff>29706</xdr:rowOff>
    </xdr:from>
    <xdr:to>
      <xdr:col>1</xdr:col>
      <xdr:colOff>1795227</xdr:colOff>
      <xdr:row>6</xdr:row>
      <xdr:rowOff>108583</xdr:rowOff>
    </xdr:to>
    <xdr:pic>
      <xdr:nvPicPr>
        <xdr:cNvPr id="2" name="Imagen 1">
          <a:extLst>
            <a:ext uri="{FF2B5EF4-FFF2-40B4-BE49-F238E27FC236}">
              <a16:creationId xmlns:a16="http://schemas.microsoft.com/office/drawing/2014/main" id="{4F1550D6-E76B-460B-9DF5-9EA2626AF6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730" b="21621"/>
        <a:stretch/>
      </xdr:blipFill>
      <xdr:spPr>
        <a:xfrm>
          <a:off x="232134" y="217445"/>
          <a:ext cx="2060050" cy="1017573"/>
        </a:xfrm>
        <a:prstGeom prst="rect">
          <a:avLst/>
        </a:prstGeom>
      </xdr:spPr>
    </xdr:pic>
    <xdr:clientData/>
  </xdr:twoCellAnchor>
  <xdr:twoCellAnchor>
    <xdr:from>
      <xdr:col>1</xdr:col>
      <xdr:colOff>74323</xdr:colOff>
      <xdr:row>8</xdr:row>
      <xdr:rowOff>108999</xdr:rowOff>
    </xdr:from>
    <xdr:to>
      <xdr:col>6</xdr:col>
      <xdr:colOff>1086623</xdr:colOff>
      <xdr:row>15</xdr:row>
      <xdr:rowOff>1363538</xdr:rowOff>
    </xdr:to>
    <xdr:sp macro="" textlink="">
      <xdr:nvSpPr>
        <xdr:cNvPr id="3" name="Rectangle 2">
          <a:extLst>
            <a:ext uri="{FF2B5EF4-FFF2-40B4-BE49-F238E27FC236}">
              <a16:creationId xmlns:a16="http://schemas.microsoft.com/office/drawing/2014/main" id="{759691F4-C285-4EF8-A8B0-877EDE349562}"/>
            </a:ext>
          </a:extLst>
        </xdr:cNvPr>
        <xdr:cNvSpPr/>
      </xdr:nvSpPr>
      <xdr:spPr>
        <a:xfrm>
          <a:off x="869453" y="1610912"/>
          <a:ext cx="10078996" cy="2568713"/>
        </a:xfrm>
        <a:prstGeom prst="rect">
          <a:avLst/>
        </a:prstGeom>
        <a:solidFill>
          <a:srgbClr val="009999"/>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MX" sz="1800" b="1"/>
            <a:t>Instrucciones</a:t>
          </a:r>
        </a:p>
        <a:p>
          <a:pPr rtl="0"/>
          <a:r>
            <a:rPr lang="es-PY" sz="1100" b="0" i="0" baseline="0">
              <a:solidFill>
                <a:schemeClr val="lt1"/>
              </a:solidFill>
              <a:effectLst/>
              <a:latin typeface="+mn-lt"/>
              <a:ea typeface="+mn-ea"/>
              <a:cs typeface="+mn-cs"/>
            </a:rPr>
            <a:t>Trabajamos en una aseguradora de vida y debemos calcular la cantidad que le corresponderá a cada familiar de nuestro asegurado para poder cerrar el trato.</a:t>
          </a:r>
        </a:p>
        <a:p>
          <a:pPr rtl="0"/>
          <a:r>
            <a:rPr lang="es-PY" sz="1100" b="0" i="0" baseline="0">
              <a:solidFill>
                <a:schemeClr val="lt1"/>
              </a:solidFill>
              <a:effectLst/>
              <a:latin typeface="+mn-lt"/>
              <a:ea typeface="+mn-ea"/>
              <a:cs typeface="+mn-cs"/>
            </a:rPr>
            <a:t>Ten en cuenta los siguiente criterios.</a:t>
          </a:r>
        </a:p>
        <a:p>
          <a:pPr rtl="0"/>
          <a:r>
            <a:rPr lang="es-PY" sz="1100" b="0" i="0" baseline="0">
              <a:solidFill>
                <a:schemeClr val="lt1"/>
              </a:solidFill>
              <a:effectLst/>
              <a:latin typeface="+mn-lt"/>
              <a:ea typeface="+mn-ea"/>
              <a:cs typeface="+mn-cs"/>
            </a:rPr>
            <a:t>1. </a:t>
          </a:r>
          <a:r>
            <a:rPr lang="es-PY" sz="1100" b="1" i="0" baseline="0">
              <a:solidFill>
                <a:schemeClr val="lt1"/>
              </a:solidFill>
              <a:effectLst/>
              <a:latin typeface="+mn-lt"/>
              <a:ea typeface="+mn-ea"/>
              <a:cs typeface="+mn-cs"/>
            </a:rPr>
            <a:t> Cantidad a entregar al cónyuge: </a:t>
          </a:r>
          <a:endParaRPr lang="es-ES">
            <a:effectLst/>
          </a:endParaRPr>
        </a:p>
        <a:p>
          <a:pPr rtl="0"/>
          <a:r>
            <a:rPr lang="es-PY" sz="1100" b="1" i="0" baseline="0">
              <a:solidFill>
                <a:schemeClr val="lt1"/>
              </a:solidFill>
              <a:effectLst/>
              <a:latin typeface="+mn-lt"/>
              <a:ea typeface="+mn-ea"/>
              <a:cs typeface="+mn-cs"/>
            </a:rPr>
            <a:t>                     </a:t>
          </a:r>
          <a:r>
            <a:rPr lang="es-PY" sz="1100" b="0" i="0" baseline="0">
              <a:solidFill>
                <a:schemeClr val="lt1"/>
              </a:solidFill>
              <a:effectLst/>
              <a:latin typeface="+mn-lt"/>
              <a:ea typeface="+mn-ea"/>
              <a:cs typeface="+mn-cs"/>
            </a:rPr>
            <a:t>Si el individuo tiene cónyuge e hijos, al cónyuge le corresponde el 60% del seguro.</a:t>
          </a:r>
        </a:p>
        <a:p>
          <a:pPr rtl="0"/>
          <a:r>
            <a:rPr lang="es-PY" sz="1100" b="0" i="0" baseline="0">
              <a:solidFill>
                <a:schemeClr val="lt1"/>
              </a:solidFill>
              <a:effectLst/>
              <a:latin typeface="+mn-lt"/>
              <a:ea typeface="+mn-ea"/>
              <a:cs typeface="+mn-cs"/>
            </a:rPr>
            <a:t>                     Si el individuo tiene cónyuge sin hijos, al cónyuge le correspomde todo el seguro.</a:t>
          </a:r>
        </a:p>
        <a:p>
          <a:pPr rtl="0"/>
          <a:r>
            <a:rPr lang="es-PY" sz="1100" b="0" i="0" baseline="0">
              <a:solidFill>
                <a:schemeClr val="lt1"/>
              </a:solidFill>
              <a:effectLst/>
              <a:latin typeface="+mn-lt"/>
              <a:ea typeface="+mn-ea"/>
              <a:cs typeface="+mn-cs"/>
            </a:rPr>
            <a:t>                     Si el individuo no tiene cónyuge, la cantidad es cero.</a:t>
          </a:r>
          <a:endParaRPr lang="es-ES">
            <a:effectLst/>
          </a:endParaRPr>
        </a:p>
        <a:p>
          <a:pPr rtl="0"/>
          <a:r>
            <a:rPr lang="es-PY" sz="1100" b="0" i="0" baseline="0">
              <a:solidFill>
                <a:schemeClr val="lt1"/>
              </a:solidFill>
              <a:effectLst/>
              <a:latin typeface="+mn-lt"/>
              <a:ea typeface="+mn-ea"/>
              <a:cs typeface="+mn-cs"/>
            </a:rPr>
            <a:t>2. </a:t>
          </a:r>
          <a:r>
            <a:rPr lang="es-PY" sz="1100" b="1" i="0" baseline="0">
              <a:solidFill>
                <a:schemeClr val="lt1"/>
              </a:solidFill>
              <a:effectLst/>
              <a:latin typeface="+mn-lt"/>
              <a:ea typeface="+mn-ea"/>
              <a:cs typeface="+mn-cs"/>
            </a:rPr>
            <a:t> Cantidad a entregar a cada hijo:</a:t>
          </a:r>
          <a:r>
            <a:rPr lang="es-PY" sz="1100" b="0" i="0" baseline="0">
              <a:solidFill>
                <a:schemeClr val="lt1"/>
              </a:solidFill>
              <a:effectLst/>
              <a:latin typeface="+mn-lt"/>
              <a:ea typeface="+mn-ea"/>
              <a:cs typeface="+mn-cs"/>
            </a:rPr>
            <a:t> </a:t>
          </a:r>
          <a:endParaRPr lang="es-ES">
            <a:effectLst/>
          </a:endParaRPr>
        </a:p>
        <a:p>
          <a:pPr rtl="0"/>
          <a:r>
            <a:rPr lang="es-PY" sz="1100" b="0" i="0" baseline="0">
              <a:solidFill>
                <a:schemeClr val="lt1"/>
              </a:solidFill>
              <a:effectLst/>
              <a:latin typeface="+mn-lt"/>
              <a:ea typeface="+mn-ea"/>
              <a:cs typeface="+mn-cs"/>
            </a:rPr>
            <a:t>                     Si el individuo tiene cónyuge e hijos, a cada hijo le corresponde el 40%  del seguro dividido entre el número de hijos.</a:t>
          </a:r>
          <a:endParaRPr lang="es-ES">
            <a:effectLst/>
          </a:endParaRPr>
        </a:p>
        <a:p>
          <a:pPr rtl="0"/>
          <a:r>
            <a:rPr lang="es-PY" sz="1100" b="0" i="0" baseline="0">
              <a:solidFill>
                <a:schemeClr val="lt1"/>
              </a:solidFill>
              <a:effectLst/>
              <a:latin typeface="+mn-lt"/>
              <a:ea typeface="+mn-ea"/>
              <a:cs typeface="+mn-cs"/>
            </a:rPr>
            <a:t>                     Si el individuo no tiene cónyuge y tiene hijos, a cada hijo le corresponde el monto asegurado dividido entre el número de hijos.</a:t>
          </a:r>
          <a:endParaRPr lang="es-ES">
            <a:effectLst/>
          </a:endParaRPr>
        </a:p>
        <a:p>
          <a:pPr rtl="0"/>
          <a:r>
            <a:rPr lang="es-PY" sz="1100" b="0" i="0" baseline="0">
              <a:solidFill>
                <a:schemeClr val="lt1"/>
              </a:solidFill>
              <a:effectLst/>
              <a:latin typeface="+mn-lt"/>
              <a:ea typeface="+mn-ea"/>
              <a:cs typeface="+mn-cs"/>
            </a:rPr>
            <a:t>                     Si el individuo no tiene hijos, la cantidad es cero.</a:t>
          </a:r>
        </a:p>
        <a:p>
          <a:pPr rtl="0"/>
          <a:endParaRPr lang="es-PY" sz="1100" b="0" i="0" baseline="0">
            <a:solidFill>
              <a:schemeClr val="lt1"/>
            </a:solidFill>
            <a:effectLst/>
            <a:latin typeface="+mn-lt"/>
            <a:ea typeface="+mn-ea"/>
            <a:cs typeface="+mn-cs"/>
          </a:endParaRPr>
        </a:p>
        <a:p>
          <a:pPr rtl="0"/>
          <a:r>
            <a:rPr lang="es-PY" sz="1100" b="1" i="1" u="sng" baseline="0">
              <a:solidFill>
                <a:schemeClr val="lt1"/>
              </a:solidFill>
              <a:effectLst/>
              <a:latin typeface="+mn-lt"/>
              <a:ea typeface="+mn-ea"/>
              <a:cs typeface="+mn-cs"/>
            </a:rPr>
            <a:t>Total de puntos: 50 pts</a:t>
          </a:r>
          <a:endParaRPr lang="es-ES" b="1" i="1" u="sng">
            <a:effectLst/>
          </a:endParaRPr>
        </a:p>
        <a:p>
          <a:pPr algn="l"/>
          <a:br>
            <a:rPr lang="es-MX" sz="1100" b="1" baseline="0"/>
          </a:br>
          <a:endParaRPr lang="es-MX" sz="1100" b="1" baseline="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297180</xdr:colOff>
      <xdr:row>0</xdr:row>
      <xdr:rowOff>175259</xdr:rowOff>
    </xdr:from>
    <xdr:to>
      <xdr:col>2</xdr:col>
      <xdr:colOff>129540</xdr:colOff>
      <xdr:row>6</xdr:row>
      <xdr:rowOff>63636</xdr:rowOff>
    </xdr:to>
    <xdr:pic>
      <xdr:nvPicPr>
        <xdr:cNvPr id="2" name="Imagen 1">
          <a:extLst>
            <a:ext uri="{FF2B5EF4-FFF2-40B4-BE49-F238E27FC236}">
              <a16:creationId xmlns:a16="http://schemas.microsoft.com/office/drawing/2014/main" id="{338D7BC2-A498-4BC0-BEB2-6CC10954186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730" b="21621"/>
        <a:stretch/>
      </xdr:blipFill>
      <xdr:spPr>
        <a:xfrm>
          <a:off x="601980" y="175259"/>
          <a:ext cx="2057400" cy="1000897"/>
        </a:xfrm>
        <a:prstGeom prst="rect">
          <a:avLst/>
        </a:prstGeom>
      </xdr:spPr>
    </xdr:pic>
    <xdr:clientData/>
  </xdr:twoCellAnchor>
  <xdr:twoCellAnchor>
    <xdr:from>
      <xdr:col>1</xdr:col>
      <xdr:colOff>53340</xdr:colOff>
      <xdr:row>8</xdr:row>
      <xdr:rowOff>106680</xdr:rowOff>
    </xdr:from>
    <xdr:to>
      <xdr:col>6</xdr:col>
      <xdr:colOff>510540</xdr:colOff>
      <xdr:row>13</xdr:row>
      <xdr:rowOff>91440</xdr:rowOff>
    </xdr:to>
    <xdr:sp macro="" textlink="">
      <xdr:nvSpPr>
        <xdr:cNvPr id="3" name="Rectangle 2">
          <a:extLst>
            <a:ext uri="{FF2B5EF4-FFF2-40B4-BE49-F238E27FC236}">
              <a16:creationId xmlns:a16="http://schemas.microsoft.com/office/drawing/2014/main" id="{8BDFAA57-8433-4F32-8405-0895E0B92E38}"/>
            </a:ext>
          </a:extLst>
        </xdr:cNvPr>
        <xdr:cNvSpPr/>
      </xdr:nvSpPr>
      <xdr:spPr>
        <a:xfrm>
          <a:off x="358140" y="1584960"/>
          <a:ext cx="6682740" cy="906780"/>
        </a:xfrm>
        <a:prstGeom prst="rect">
          <a:avLst/>
        </a:prstGeom>
        <a:solidFill>
          <a:srgbClr val="009999"/>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MX" sz="1800" b="1"/>
            <a:t>Instrucciones</a:t>
          </a:r>
        </a:p>
        <a:p>
          <a:pPr algn="l"/>
          <a:r>
            <a:rPr lang="es-MX" sz="1100" b="0" baseline="0"/>
            <a:t>Utiliza las funciones de suma y cuentas correspondientes para completar la tabla solicitada.</a:t>
          </a:r>
        </a:p>
        <a:p>
          <a:pPr algn="l"/>
          <a:r>
            <a:rPr lang="es-MX" sz="1100" b="1" i="1" u="sng" baseline="0"/>
            <a:t>Puntos totales: 25 pts.</a:t>
          </a:r>
          <a:br>
            <a:rPr lang="es-MX" sz="1100" b="1" baseline="0"/>
          </a:br>
          <a:endParaRPr lang="es-MX" sz="1100" b="1"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4B7153-F6B7-4288-83A9-5752114624FC}" name="Tabla2" displayName="Tabla2" ref="B19:I55" totalsRowShown="0" headerRowDxfId="17" headerRowBorderDxfId="16" tableBorderDxfId="15" totalsRowBorderDxfId="14">
  <autoFilter ref="B19:I55" xr:uid="{727DD443-6789-47F9-A1A7-76A8A5EA7800}"/>
  <tableColumns count="8">
    <tableColumn id="1" xr3:uid="{E33BDB30-68FF-46B0-9E47-7AB3AC7B6CD4}" name="Nombre del asegurado" dataDxfId="13"/>
    <tableColumn id="2" xr3:uid="{460B0478-6F9F-4D38-8ADE-96A84F89E34D}" name="¿Tiene Cónyuge? (Sí= 1, No= 0)" dataDxfId="12"/>
    <tableColumn id="3" xr3:uid="{B1E3F06E-4170-47C1-861D-D9B4EC4A74D1}" name="Número de hijos" dataDxfId="11"/>
    <tableColumn id="4" xr3:uid="{32158B01-73D3-4BDF-8D7C-E759F09B3BFD}" name="Monto de seguro" dataDxfId="10"/>
    <tableColumn id="5" xr3:uid="{9F2E1138-4AF4-4CB0-9A85-374294D048C6}" name="Cantidad a entregar al cónyuge" dataDxfId="9"/>
    <tableColumn id="6" xr3:uid="{498CA6B8-93F1-4228-B7C7-82D69452716E}" name="Autocorrección de columna F" dataDxfId="8">
      <calculatedColumnFormula>+IF(Tabla2[[#This Row],[Cantidad a entregar al cónyuge]]=IF(AND(Tabla2[[#This Row],[¿Tiene Cónyuge? (Sí= 1, No= 0)]]=1,Tabla2[[#This Row],[Número de hijos]]&gt;0),Tabla2[[#This Row],[Monto de seguro]]*60%,
IF(AND(Tabla2[[#This Row],[¿Tiene Cónyuge? (Sí= 1, No= 0)]]=1,Tabla2[[#This Row],[Número de hijos]]=0),Tabla2[[#This Row],[Monto de seguro]],0)),"✔","✘")</calculatedColumnFormula>
    </tableColumn>
    <tableColumn id="7" xr3:uid="{23879883-B71E-4FEA-ABC4-5133D1DF41D6}" name="Cantidad a entregar a cada hijo" dataDxfId="7"/>
    <tableColumn id="8" xr3:uid="{A8674FC6-CA69-4347-90FB-3FF301CE54A5}" name="Autocorrección de columna H" dataDxfId="6">
      <calculatedColumnFormula>+IF(Tabla2[[#This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1413-1365-4A04-920E-4DA421030C09}">
  <sheetPr>
    <tabColor rgb="FFFF0066"/>
  </sheetPr>
  <dimension ref="A1:N26"/>
  <sheetViews>
    <sheetView showGridLines="0" tabSelected="1" zoomScale="83" workbookViewId="0">
      <selection activeCell="K28" sqref="K28"/>
    </sheetView>
  </sheetViews>
  <sheetFormatPr baseColWidth="10" defaultRowHeight="14.4" x14ac:dyDescent="0.3"/>
  <cols>
    <col min="1" max="16384" width="11.5546875" style="1"/>
  </cols>
  <sheetData>
    <row r="1" spans="1:14" ht="15" thickBot="1" x14ac:dyDescent="0.35"/>
    <row r="2" spans="1:14" x14ac:dyDescent="0.3">
      <c r="A2" s="54"/>
      <c r="B2" s="55"/>
      <c r="C2" s="55"/>
      <c r="D2" s="56"/>
      <c r="E2" s="45" t="s">
        <v>0</v>
      </c>
      <c r="F2" s="46"/>
      <c r="G2" s="46"/>
      <c r="H2" s="46"/>
      <c r="I2" s="46"/>
      <c r="J2" s="46"/>
      <c r="K2" s="46"/>
      <c r="L2" s="46"/>
      <c r="M2" s="46"/>
      <c r="N2" s="47"/>
    </row>
    <row r="3" spans="1:14" x14ac:dyDescent="0.3">
      <c r="A3" s="57"/>
      <c r="B3" s="58"/>
      <c r="C3" s="58"/>
      <c r="D3" s="59"/>
      <c r="E3" s="48"/>
      <c r="F3" s="49"/>
      <c r="G3" s="49"/>
      <c r="H3" s="49"/>
      <c r="I3" s="49"/>
      <c r="J3" s="49"/>
      <c r="K3" s="49"/>
      <c r="L3" s="49"/>
      <c r="M3" s="49"/>
      <c r="N3" s="50"/>
    </row>
    <row r="4" spans="1:14" x14ac:dyDescent="0.3">
      <c r="A4" s="57"/>
      <c r="B4" s="58"/>
      <c r="C4" s="58"/>
      <c r="D4" s="59"/>
      <c r="E4" s="48"/>
      <c r="F4" s="49"/>
      <c r="G4" s="49"/>
      <c r="H4" s="49"/>
      <c r="I4" s="49"/>
      <c r="J4" s="49"/>
      <c r="K4" s="49"/>
      <c r="L4" s="49"/>
      <c r="M4" s="49"/>
      <c r="N4" s="50"/>
    </row>
    <row r="5" spans="1:14" x14ac:dyDescent="0.3">
      <c r="A5" s="57"/>
      <c r="B5" s="58"/>
      <c r="C5" s="58"/>
      <c r="D5" s="59"/>
      <c r="E5" s="48"/>
      <c r="F5" s="49"/>
      <c r="G5" s="49"/>
      <c r="H5" s="49"/>
      <c r="I5" s="49"/>
      <c r="J5" s="49"/>
      <c r="K5" s="49"/>
      <c r="L5" s="49"/>
      <c r="M5" s="49"/>
      <c r="N5" s="50"/>
    </row>
    <row r="6" spans="1:14" ht="15" thickBot="1" x14ac:dyDescent="0.35">
      <c r="A6" s="60"/>
      <c r="B6" s="61"/>
      <c r="C6" s="61"/>
      <c r="D6" s="62"/>
      <c r="E6" s="51"/>
      <c r="F6" s="52"/>
      <c r="G6" s="52"/>
      <c r="H6" s="52"/>
      <c r="I6" s="52"/>
      <c r="J6" s="52"/>
      <c r="K6" s="52"/>
      <c r="L6" s="52"/>
      <c r="M6" s="52"/>
      <c r="N6" s="53"/>
    </row>
    <row r="8" spans="1:14" ht="14.4" customHeight="1" x14ac:dyDescent="0.3">
      <c r="A8" s="63" t="s">
        <v>2</v>
      </c>
      <c r="B8" s="63"/>
      <c r="C8" s="63"/>
      <c r="D8" s="63"/>
      <c r="E8" s="63"/>
      <c r="F8" s="63"/>
      <c r="G8" s="63"/>
      <c r="H8" s="63"/>
      <c r="I8" s="63"/>
      <c r="J8" s="63"/>
      <c r="K8" s="63"/>
      <c r="L8" s="63"/>
      <c r="M8" s="63"/>
      <c r="N8" s="63"/>
    </row>
    <row r="9" spans="1:14" ht="14.4" customHeight="1" x14ac:dyDescent="0.3">
      <c r="A9" s="63"/>
      <c r="B9" s="63"/>
      <c r="C9" s="63"/>
      <c r="D9" s="63"/>
      <c r="E9" s="63"/>
      <c r="F9" s="63"/>
      <c r="G9" s="63"/>
      <c r="H9" s="63"/>
      <c r="I9" s="63"/>
      <c r="J9" s="63"/>
      <c r="K9" s="63"/>
      <c r="L9" s="63"/>
      <c r="M9" s="63"/>
      <c r="N9" s="63"/>
    </row>
    <row r="10" spans="1:14" ht="14.4" customHeight="1" x14ac:dyDescent="0.3">
      <c r="A10" s="63"/>
      <c r="B10" s="63"/>
      <c r="C10" s="63"/>
      <c r="D10" s="63"/>
      <c r="E10" s="63"/>
      <c r="F10" s="63"/>
      <c r="G10" s="63"/>
      <c r="H10" s="63"/>
      <c r="I10" s="63"/>
      <c r="J10" s="63"/>
      <c r="K10" s="63"/>
      <c r="L10" s="63"/>
      <c r="M10" s="63"/>
      <c r="N10" s="63"/>
    </row>
    <row r="11" spans="1:14" ht="14.4" customHeight="1" x14ac:dyDescent="0.3">
      <c r="A11" s="63"/>
      <c r="B11" s="63"/>
      <c r="C11" s="63"/>
      <c r="D11" s="63"/>
      <c r="E11" s="63"/>
      <c r="F11" s="63"/>
      <c r="G11" s="63"/>
      <c r="H11" s="63"/>
      <c r="I11" s="63"/>
      <c r="J11" s="63"/>
      <c r="K11" s="63"/>
      <c r="L11" s="63"/>
      <c r="M11" s="63"/>
      <c r="N11" s="63"/>
    </row>
    <row r="12" spans="1:14" ht="14.4" customHeight="1" x14ac:dyDescent="0.3">
      <c r="A12" s="63"/>
      <c r="B12" s="63"/>
      <c r="C12" s="63"/>
      <c r="D12" s="63"/>
      <c r="E12" s="63"/>
      <c r="F12" s="63"/>
      <c r="G12" s="63"/>
      <c r="H12" s="63"/>
      <c r="I12" s="63"/>
      <c r="J12" s="63"/>
      <c r="K12" s="63"/>
      <c r="L12" s="63"/>
      <c r="M12" s="63"/>
      <c r="N12" s="63"/>
    </row>
    <row r="13" spans="1:14" ht="14.4" customHeight="1" x14ac:dyDescent="0.3">
      <c r="A13" s="63"/>
      <c r="B13" s="63"/>
      <c r="C13" s="63"/>
      <c r="D13" s="63"/>
      <c r="E13" s="63"/>
      <c r="F13" s="63"/>
      <c r="G13" s="63"/>
      <c r="H13" s="63"/>
      <c r="I13" s="63"/>
      <c r="J13" s="63"/>
      <c r="K13" s="63"/>
      <c r="L13" s="63"/>
      <c r="M13" s="63"/>
      <c r="N13" s="63"/>
    </row>
    <row r="14" spans="1:14" ht="14.4" customHeight="1" x14ac:dyDescent="0.3">
      <c r="A14" s="63"/>
      <c r="B14" s="63"/>
      <c r="C14" s="63"/>
      <c r="D14" s="63"/>
      <c r="E14" s="63"/>
      <c r="F14" s="63"/>
      <c r="G14" s="63"/>
      <c r="H14" s="63"/>
      <c r="I14" s="63"/>
      <c r="J14" s="63"/>
      <c r="K14" s="63"/>
      <c r="L14" s="63"/>
      <c r="M14" s="63"/>
      <c r="N14" s="63"/>
    </row>
    <row r="15" spans="1:14" ht="14.4" customHeight="1" x14ac:dyDescent="0.3">
      <c r="A15" s="63"/>
      <c r="B15" s="63"/>
      <c r="C15" s="63"/>
      <c r="D15" s="63"/>
      <c r="E15" s="63"/>
      <c r="F15" s="63"/>
      <c r="G15" s="63"/>
      <c r="H15" s="63"/>
      <c r="I15" s="63"/>
      <c r="J15" s="63"/>
      <c r="K15" s="63"/>
      <c r="L15" s="63"/>
      <c r="M15" s="63"/>
      <c r="N15" s="63"/>
    </row>
    <row r="16" spans="1:14" ht="14.4" customHeight="1" x14ac:dyDescent="0.3">
      <c r="A16" s="63"/>
      <c r="B16" s="63"/>
      <c r="C16" s="63"/>
      <c r="D16" s="63"/>
      <c r="E16" s="63"/>
      <c r="F16" s="63"/>
      <c r="G16" s="63"/>
      <c r="H16" s="63"/>
      <c r="I16" s="63"/>
      <c r="J16" s="63"/>
      <c r="K16" s="63"/>
      <c r="L16" s="63"/>
      <c r="M16" s="63"/>
      <c r="N16" s="63"/>
    </row>
    <row r="17" spans="1:14" ht="14.4" customHeight="1" x14ac:dyDescent="0.3">
      <c r="A17" s="63"/>
      <c r="B17" s="63"/>
      <c r="C17" s="63"/>
      <c r="D17" s="63"/>
      <c r="E17" s="63"/>
      <c r="F17" s="63"/>
      <c r="G17" s="63"/>
      <c r="H17" s="63"/>
      <c r="I17" s="63"/>
      <c r="J17" s="63"/>
      <c r="K17" s="63"/>
      <c r="L17" s="63"/>
      <c r="M17" s="63"/>
      <c r="N17" s="63"/>
    </row>
    <row r="18" spans="1:14" ht="14.4" customHeight="1" x14ac:dyDescent="0.3">
      <c r="A18" s="63"/>
      <c r="B18" s="63"/>
      <c r="C18" s="63"/>
      <c r="D18" s="63"/>
      <c r="E18" s="63"/>
      <c r="F18" s="63"/>
      <c r="G18" s="63"/>
      <c r="H18" s="63"/>
      <c r="I18" s="63"/>
      <c r="J18" s="63"/>
      <c r="K18" s="63"/>
      <c r="L18" s="63"/>
      <c r="M18" s="63"/>
      <c r="N18" s="63"/>
    </row>
    <row r="19" spans="1:14" ht="14.4" customHeight="1" x14ac:dyDescent="0.3">
      <c r="A19" s="63"/>
      <c r="B19" s="63"/>
      <c r="C19" s="63"/>
      <c r="D19" s="63"/>
      <c r="E19" s="63"/>
      <c r="F19" s="63"/>
      <c r="G19" s="63"/>
      <c r="H19" s="63"/>
      <c r="I19" s="63"/>
      <c r="J19" s="63"/>
      <c r="K19" s="63"/>
      <c r="L19" s="63"/>
      <c r="M19" s="63"/>
      <c r="N19" s="63"/>
    </row>
    <row r="20" spans="1:14" ht="14.4" customHeight="1" x14ac:dyDescent="0.3">
      <c r="A20" s="63"/>
      <c r="B20" s="63"/>
      <c r="C20" s="63"/>
      <c r="D20" s="63"/>
      <c r="E20" s="63"/>
      <c r="F20" s="63"/>
      <c r="G20" s="63"/>
      <c r="H20" s="63"/>
      <c r="I20" s="63"/>
      <c r="J20" s="63"/>
      <c r="K20" s="63"/>
      <c r="L20" s="63"/>
      <c r="M20" s="63"/>
      <c r="N20" s="63"/>
    </row>
    <row r="21" spans="1:14" ht="14.4" customHeight="1" x14ac:dyDescent="0.3">
      <c r="A21" s="44"/>
      <c r="B21" s="44"/>
      <c r="C21" s="44"/>
      <c r="D21" s="44"/>
      <c r="E21" s="44"/>
      <c r="F21" s="44"/>
      <c r="G21" s="44"/>
      <c r="H21" s="44"/>
      <c r="I21" s="44"/>
      <c r="J21" s="44"/>
      <c r="K21" s="44"/>
      <c r="L21" s="44"/>
      <c r="M21" s="44"/>
      <c r="N21" s="44"/>
    </row>
    <row r="22" spans="1:14" ht="14.4" customHeight="1" x14ac:dyDescent="0.3">
      <c r="A22" s="64" t="s">
        <v>94</v>
      </c>
      <c r="B22" s="65"/>
      <c r="C22" s="65"/>
      <c r="D22" s="65"/>
      <c r="E22" s="65"/>
      <c r="F22" s="65"/>
      <c r="G22" s="65"/>
      <c r="H22" s="65"/>
      <c r="I22" s="65"/>
      <c r="J22" s="65"/>
      <c r="K22" s="65"/>
      <c r="L22" s="65"/>
      <c r="M22" s="65"/>
      <c r="N22" s="65"/>
    </row>
    <row r="23" spans="1:14" ht="14.4" customHeight="1" x14ac:dyDescent="0.3">
      <c r="A23" s="65"/>
      <c r="B23" s="65"/>
      <c r="C23" s="65"/>
      <c r="D23" s="65"/>
      <c r="E23" s="65"/>
      <c r="F23" s="65"/>
      <c r="G23" s="65"/>
      <c r="H23" s="65"/>
      <c r="I23" s="65"/>
      <c r="J23" s="65"/>
      <c r="K23" s="65"/>
      <c r="L23" s="65"/>
      <c r="M23" s="65"/>
      <c r="N23" s="65"/>
    </row>
    <row r="24" spans="1:14" ht="14.4" customHeight="1" x14ac:dyDescent="0.3">
      <c r="A24" s="65"/>
      <c r="B24" s="65"/>
      <c r="C24" s="65"/>
      <c r="D24" s="65"/>
      <c r="E24" s="65"/>
      <c r="F24" s="65"/>
      <c r="G24" s="65"/>
      <c r="H24" s="65"/>
      <c r="I24" s="65"/>
      <c r="J24" s="65"/>
      <c r="K24" s="65"/>
      <c r="L24" s="65"/>
      <c r="M24" s="65"/>
      <c r="N24" s="65"/>
    </row>
    <row r="25" spans="1:14" ht="14.4" customHeight="1" x14ac:dyDescent="0.3">
      <c r="A25" s="44"/>
      <c r="B25" s="44"/>
      <c r="C25" s="44"/>
      <c r="D25" s="44"/>
      <c r="E25" s="44"/>
      <c r="F25" s="44"/>
      <c r="G25" s="44"/>
      <c r="H25" s="44"/>
      <c r="I25" s="44"/>
      <c r="J25" s="44"/>
      <c r="K25" s="44"/>
      <c r="L25" s="44"/>
      <c r="M25" s="44"/>
      <c r="N25" s="44"/>
    </row>
    <row r="26" spans="1:14" ht="14.4" customHeight="1" x14ac:dyDescent="0.3">
      <c r="A26" s="44"/>
      <c r="B26" s="44"/>
      <c r="C26" s="44"/>
      <c r="D26" s="44"/>
      <c r="E26" s="44"/>
      <c r="F26" s="44"/>
      <c r="G26" s="44"/>
      <c r="H26" s="44"/>
      <c r="I26" s="44"/>
      <c r="J26" s="44"/>
      <c r="K26" s="44"/>
      <c r="L26" s="44"/>
      <c r="M26" s="44"/>
      <c r="N26" s="44"/>
    </row>
  </sheetData>
  <mergeCells count="4">
    <mergeCell ref="E2:N6"/>
    <mergeCell ref="A2:D6"/>
    <mergeCell ref="A8:N20"/>
    <mergeCell ref="A22:N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B077-AE5B-4E8D-A337-900EE2FDA82B}">
  <sheetPr>
    <tabColor rgb="FF009999"/>
  </sheetPr>
  <dimension ref="A1:N38"/>
  <sheetViews>
    <sheetView showGridLines="0" workbookViewId="0">
      <pane ySplit="16" topLeftCell="A17" activePane="bottomLeft" state="frozen"/>
      <selection pane="bottomLeft" activeCell="G19" sqref="G19"/>
    </sheetView>
  </sheetViews>
  <sheetFormatPr baseColWidth="10" defaultRowHeight="14.4" x14ac:dyDescent="0.3"/>
  <cols>
    <col min="1" max="1" width="4.44140625" style="2" customWidth="1"/>
    <col min="2" max="2" width="32.44140625" style="2" bestFit="1" customWidth="1"/>
    <col min="3" max="3" width="11.5546875" style="2"/>
    <col min="4" max="4" width="16.109375" style="2" bestFit="1" customWidth="1"/>
    <col min="5" max="5" width="15.5546875" style="2" bestFit="1" customWidth="1"/>
    <col min="6" max="12" width="11.5546875" style="2"/>
    <col min="13" max="13" width="0" style="2" hidden="1" customWidth="1"/>
    <col min="14" max="16384" width="11.5546875" style="2"/>
  </cols>
  <sheetData>
    <row r="1" spans="1:14" s="1" customFormat="1" ht="15" thickBot="1" x14ac:dyDescent="0.35"/>
    <row r="2" spans="1:14" s="1" customFormat="1" x14ac:dyDescent="0.3">
      <c r="A2" s="54"/>
      <c r="B2" s="55"/>
      <c r="C2" s="55"/>
      <c r="D2" s="56"/>
      <c r="E2" s="66" t="s">
        <v>3</v>
      </c>
      <c r="F2" s="67"/>
      <c r="G2" s="67"/>
      <c r="H2" s="67"/>
      <c r="I2" s="67"/>
      <c r="J2" s="67"/>
      <c r="K2" s="67"/>
      <c r="L2" s="67"/>
      <c r="M2" s="67"/>
      <c r="N2" s="68"/>
    </row>
    <row r="3" spans="1:14" s="1" customFormat="1" x14ac:dyDescent="0.3">
      <c r="A3" s="57"/>
      <c r="B3" s="58"/>
      <c r="C3" s="58"/>
      <c r="D3" s="59"/>
      <c r="E3" s="69"/>
      <c r="F3" s="70"/>
      <c r="G3" s="70"/>
      <c r="H3" s="70"/>
      <c r="I3" s="70"/>
      <c r="J3" s="70"/>
      <c r="K3" s="70"/>
      <c r="L3" s="70"/>
      <c r="M3" s="70"/>
      <c r="N3" s="71"/>
    </row>
    <row r="4" spans="1:14" s="1" customFormat="1" x14ac:dyDescent="0.3">
      <c r="A4" s="57"/>
      <c r="B4" s="58"/>
      <c r="C4" s="58"/>
      <c r="D4" s="59"/>
      <c r="E4" s="69"/>
      <c r="F4" s="70"/>
      <c r="G4" s="70"/>
      <c r="H4" s="70"/>
      <c r="I4" s="70"/>
      <c r="J4" s="70"/>
      <c r="K4" s="70"/>
      <c r="L4" s="70"/>
      <c r="M4" s="70"/>
      <c r="N4" s="71"/>
    </row>
    <row r="5" spans="1:14" s="1" customFormat="1" x14ac:dyDescent="0.3">
      <c r="A5" s="57"/>
      <c r="B5" s="58"/>
      <c r="C5" s="58"/>
      <c r="D5" s="59"/>
      <c r="E5" s="69"/>
      <c r="F5" s="70"/>
      <c r="G5" s="70"/>
      <c r="H5" s="70"/>
      <c r="I5" s="70"/>
      <c r="J5" s="70"/>
      <c r="K5" s="70"/>
      <c r="L5" s="70"/>
      <c r="M5" s="70"/>
      <c r="N5" s="71"/>
    </row>
    <row r="6" spans="1:14" s="1" customFormat="1" ht="15" thickBot="1" x14ac:dyDescent="0.35">
      <c r="A6" s="60"/>
      <c r="B6" s="61"/>
      <c r="C6" s="61"/>
      <c r="D6" s="62"/>
      <c r="E6" s="72"/>
      <c r="F6" s="73"/>
      <c r="G6" s="73"/>
      <c r="H6" s="73"/>
      <c r="I6" s="73"/>
      <c r="J6" s="73"/>
      <c r="K6" s="73"/>
      <c r="L6" s="73"/>
      <c r="M6" s="73"/>
      <c r="N6" s="74"/>
    </row>
    <row r="7" spans="1:14" s="1" customFormat="1" x14ac:dyDescent="0.3"/>
    <row r="8" spans="1:14" ht="14.4" customHeight="1" x14ac:dyDescent="0.8">
      <c r="A8" s="4"/>
      <c r="B8" s="4"/>
      <c r="C8" s="4"/>
      <c r="D8" s="4"/>
      <c r="E8" s="4"/>
      <c r="F8" s="4"/>
      <c r="G8" s="4"/>
      <c r="H8" s="4"/>
      <c r="I8" s="4"/>
      <c r="J8" s="4"/>
      <c r="K8" s="4"/>
      <c r="L8" s="4"/>
      <c r="M8" s="4"/>
      <c r="N8" s="4"/>
    </row>
    <row r="9" spans="1:14" ht="14.4" customHeight="1" thickBot="1" x14ac:dyDescent="0.85">
      <c r="A9" s="4"/>
      <c r="B9" s="4"/>
      <c r="C9" s="4"/>
      <c r="D9" s="4"/>
      <c r="E9" s="4"/>
      <c r="F9" s="4"/>
      <c r="G9" s="4"/>
      <c r="H9" s="4"/>
      <c r="I9" s="4"/>
      <c r="J9" s="4"/>
      <c r="K9" s="4"/>
      <c r="L9" s="4"/>
      <c r="M9" s="4"/>
      <c r="N9" s="4"/>
    </row>
    <row r="10" spans="1:14" x14ac:dyDescent="0.3">
      <c r="H10" s="75" t="s">
        <v>31</v>
      </c>
      <c r="I10" s="76"/>
      <c r="J10" s="81" t="str">
        <f>+IF(M10=20,"10","0")</f>
        <v>0</v>
      </c>
      <c r="K10" s="82"/>
      <c r="M10" s="2">
        <f>+COUNTIF(F19:F38,"✔")</f>
        <v>0</v>
      </c>
    </row>
    <row r="11" spans="1:14" x14ac:dyDescent="0.3">
      <c r="H11" s="77"/>
      <c r="I11" s="78"/>
      <c r="J11" s="83"/>
      <c r="K11" s="84"/>
    </row>
    <row r="12" spans="1:14" ht="15" thickBot="1" x14ac:dyDescent="0.35">
      <c r="H12" s="79"/>
      <c r="I12" s="80"/>
      <c r="J12" s="85"/>
      <c r="K12" s="86"/>
    </row>
    <row r="18" spans="2:14" ht="15" customHeight="1" x14ac:dyDescent="0.3">
      <c r="B18" s="7" t="s">
        <v>30</v>
      </c>
      <c r="C18" s="7" t="s">
        <v>5</v>
      </c>
      <c r="D18" s="7" t="s">
        <v>6</v>
      </c>
      <c r="E18" s="7" t="s">
        <v>1</v>
      </c>
      <c r="F18" s="10"/>
    </row>
    <row r="19" spans="2:14" ht="15" customHeight="1" x14ac:dyDescent="0.3">
      <c r="B19" s="8" t="s">
        <v>7</v>
      </c>
      <c r="C19" s="8" t="s">
        <v>27</v>
      </c>
      <c r="D19" s="9">
        <v>5027476</v>
      </c>
      <c r="E19" s="5"/>
      <c r="F19" s="11" t="str">
        <f>IF(E19=IF(D19&gt;=5000000,"Meta alcanzada","Meta no alcanzada"),"✔","✘")</f>
        <v>✘</v>
      </c>
    </row>
    <row r="20" spans="2:14" ht="15" customHeight="1" x14ac:dyDescent="0.85">
      <c r="B20" s="8" t="s">
        <v>8</v>
      </c>
      <c r="C20" s="8" t="s">
        <v>27</v>
      </c>
      <c r="D20" s="9">
        <v>5650690</v>
      </c>
      <c r="E20" s="5"/>
      <c r="F20" s="11" t="str">
        <f>IF(E20=IF(D20&gt;=5000000,"Meta alcanzada","Meta no alcanzada"),"✔","✘")</f>
        <v>✘</v>
      </c>
      <c r="G20" s="3"/>
      <c r="H20" s="3"/>
      <c r="I20" s="3"/>
      <c r="J20" s="3"/>
      <c r="K20" s="3"/>
      <c r="L20" s="3"/>
      <c r="M20" s="3"/>
      <c r="N20" s="3"/>
    </row>
    <row r="21" spans="2:14" ht="15" customHeight="1" x14ac:dyDescent="0.85">
      <c r="B21" s="8" t="s">
        <v>9</v>
      </c>
      <c r="C21" s="8" t="s">
        <v>27</v>
      </c>
      <c r="D21" s="9">
        <v>5314560</v>
      </c>
      <c r="E21" s="5"/>
      <c r="F21" s="11" t="str">
        <f t="shared" ref="F21:F38" si="0">IF(E21=IF(D21&gt;=5000000,"Meta alcanzada","Meta no alcanzada"),"✔","✘")</f>
        <v>✘</v>
      </c>
      <c r="G21" s="3"/>
      <c r="H21" s="3"/>
      <c r="I21" s="3"/>
      <c r="J21" s="3"/>
      <c r="K21" s="3"/>
      <c r="L21" s="3"/>
      <c r="M21" s="3"/>
      <c r="N21" s="3"/>
    </row>
    <row r="22" spans="2:14" ht="15" customHeight="1" x14ac:dyDescent="0.85">
      <c r="B22" s="8" t="s">
        <v>10</v>
      </c>
      <c r="C22" s="8" t="s">
        <v>27</v>
      </c>
      <c r="D22" s="9">
        <v>5369204</v>
      </c>
      <c r="E22" s="5"/>
      <c r="F22" s="11" t="str">
        <f t="shared" si="0"/>
        <v>✘</v>
      </c>
      <c r="G22" s="3"/>
      <c r="H22" s="3"/>
      <c r="I22" s="3"/>
      <c r="J22" s="3"/>
      <c r="K22" s="3"/>
      <c r="L22" s="3"/>
      <c r="M22" s="3"/>
      <c r="N22" s="3"/>
    </row>
    <row r="23" spans="2:14" ht="15" customHeight="1" x14ac:dyDescent="0.3">
      <c r="B23" s="8" t="s">
        <v>11</v>
      </c>
      <c r="C23" s="8" t="s">
        <v>27</v>
      </c>
      <c r="D23" s="9">
        <v>4921612</v>
      </c>
      <c r="E23" s="5"/>
      <c r="F23" s="11" t="str">
        <f t="shared" si="0"/>
        <v>✘</v>
      </c>
    </row>
    <row r="24" spans="2:14" ht="15" customHeight="1" x14ac:dyDescent="0.3">
      <c r="B24" s="8" t="s">
        <v>12</v>
      </c>
      <c r="C24" s="8" t="s">
        <v>27</v>
      </c>
      <c r="D24" s="9">
        <v>5122858</v>
      </c>
      <c r="E24" s="5"/>
      <c r="F24" s="11" t="str">
        <f t="shared" si="0"/>
        <v>✘</v>
      </c>
    </row>
    <row r="25" spans="2:14" ht="15" customHeight="1" x14ac:dyDescent="0.3">
      <c r="B25" s="8" t="s">
        <v>13</v>
      </c>
      <c r="C25" s="8" t="s">
        <v>27</v>
      </c>
      <c r="D25" s="9">
        <v>3955736</v>
      </c>
      <c r="E25" s="5"/>
      <c r="F25" s="11" t="str">
        <f t="shared" si="0"/>
        <v>✘</v>
      </c>
    </row>
    <row r="26" spans="2:14" ht="15" customHeight="1" x14ac:dyDescent="0.3">
      <c r="B26" s="8" t="s">
        <v>14</v>
      </c>
      <c r="C26" s="8" t="s">
        <v>27</v>
      </c>
      <c r="D26" s="9">
        <v>3490826</v>
      </c>
      <c r="E26" s="5"/>
      <c r="F26" s="11" t="str">
        <f t="shared" si="0"/>
        <v>✘</v>
      </c>
    </row>
    <row r="27" spans="2:14" ht="15" customHeight="1" x14ac:dyDescent="0.3">
      <c r="B27" s="8" t="s">
        <v>15</v>
      </c>
      <c r="C27" s="8" t="s">
        <v>28</v>
      </c>
      <c r="D27" s="9">
        <v>4558489</v>
      </c>
      <c r="E27" s="5"/>
      <c r="F27" s="11" t="str">
        <f t="shared" si="0"/>
        <v>✘</v>
      </c>
    </row>
    <row r="28" spans="2:14" ht="15" customHeight="1" x14ac:dyDescent="0.3">
      <c r="B28" s="8" t="s">
        <v>16</v>
      </c>
      <c r="C28" s="8" t="s">
        <v>28</v>
      </c>
      <c r="D28" s="9">
        <v>5901393</v>
      </c>
      <c r="E28" s="5"/>
      <c r="F28" s="11" t="str">
        <f t="shared" si="0"/>
        <v>✘</v>
      </c>
    </row>
    <row r="29" spans="2:14" ht="15" customHeight="1" x14ac:dyDescent="0.3">
      <c r="B29" s="8" t="s">
        <v>17</v>
      </c>
      <c r="C29" s="8" t="s">
        <v>28</v>
      </c>
      <c r="D29" s="9">
        <v>4762914</v>
      </c>
      <c r="E29" s="5"/>
      <c r="F29" s="11" t="str">
        <f t="shared" si="0"/>
        <v>✘</v>
      </c>
    </row>
    <row r="30" spans="2:14" ht="15" customHeight="1" x14ac:dyDescent="0.3">
      <c r="B30" s="8" t="s">
        <v>18</v>
      </c>
      <c r="C30" s="8" t="s">
        <v>28</v>
      </c>
      <c r="D30" s="9">
        <v>4811152</v>
      </c>
      <c r="E30" s="5"/>
      <c r="F30" s="11" t="str">
        <f t="shared" si="0"/>
        <v>✘</v>
      </c>
    </row>
    <row r="31" spans="2:14" ht="15" customHeight="1" x14ac:dyDescent="0.3">
      <c r="B31" s="8" t="s">
        <v>19</v>
      </c>
      <c r="C31" s="8" t="s">
        <v>28</v>
      </c>
      <c r="D31" s="9">
        <v>5756857</v>
      </c>
      <c r="E31" s="5"/>
      <c r="F31" s="11" t="str">
        <f t="shared" si="0"/>
        <v>✘</v>
      </c>
    </row>
    <row r="32" spans="2:14" ht="15" customHeight="1" x14ac:dyDescent="0.3">
      <c r="B32" s="8" t="s">
        <v>20</v>
      </c>
      <c r="C32" s="8" t="s">
        <v>28</v>
      </c>
      <c r="D32" s="9">
        <v>4693911</v>
      </c>
      <c r="E32" s="5"/>
      <c r="F32" s="11" t="str">
        <f t="shared" si="0"/>
        <v>✘</v>
      </c>
    </row>
    <row r="33" spans="2:6" ht="15" customHeight="1" x14ac:dyDescent="0.3">
      <c r="B33" s="8" t="s">
        <v>21</v>
      </c>
      <c r="C33" s="8" t="s">
        <v>28</v>
      </c>
      <c r="D33" s="9">
        <v>3393964</v>
      </c>
      <c r="E33" s="5"/>
      <c r="F33" s="11" t="str">
        <f t="shared" si="0"/>
        <v>✘</v>
      </c>
    </row>
    <row r="34" spans="2:6" ht="15" customHeight="1" x14ac:dyDescent="0.3">
      <c r="B34" s="8" t="s">
        <v>22</v>
      </c>
      <c r="C34" s="8" t="s">
        <v>29</v>
      </c>
      <c r="D34" s="9">
        <v>4335395</v>
      </c>
      <c r="E34" s="5"/>
      <c r="F34" s="11" t="str">
        <f t="shared" si="0"/>
        <v>✘</v>
      </c>
    </row>
    <row r="35" spans="2:6" ht="15" customHeight="1" x14ac:dyDescent="0.3">
      <c r="B35" s="8" t="s">
        <v>23</v>
      </c>
      <c r="C35" s="8" t="s">
        <v>29</v>
      </c>
      <c r="D35" s="9">
        <v>3437135</v>
      </c>
      <c r="E35" s="5"/>
      <c r="F35" s="11" t="str">
        <f t="shared" si="0"/>
        <v>✘</v>
      </c>
    </row>
    <row r="36" spans="2:6" ht="15" customHeight="1" x14ac:dyDescent="0.3">
      <c r="B36" s="8" t="s">
        <v>24</v>
      </c>
      <c r="C36" s="8" t="s">
        <v>29</v>
      </c>
      <c r="D36" s="9">
        <v>4512920</v>
      </c>
      <c r="E36" s="5"/>
      <c r="F36" s="11" t="str">
        <f t="shared" si="0"/>
        <v>✘</v>
      </c>
    </row>
    <row r="37" spans="2:6" ht="15" customHeight="1" x14ac:dyDescent="0.3">
      <c r="B37" s="8" t="s">
        <v>25</v>
      </c>
      <c r="C37" s="8" t="s">
        <v>29</v>
      </c>
      <c r="D37" s="9">
        <v>4156605</v>
      </c>
      <c r="E37" s="5"/>
      <c r="F37" s="11" t="str">
        <f t="shared" si="0"/>
        <v>✘</v>
      </c>
    </row>
    <row r="38" spans="2:6" ht="15" customHeight="1" x14ac:dyDescent="0.3">
      <c r="B38" s="8" t="s">
        <v>26</v>
      </c>
      <c r="C38" s="8" t="s">
        <v>29</v>
      </c>
      <c r="D38" s="9">
        <v>5205695</v>
      </c>
      <c r="E38" s="5"/>
      <c r="F38" s="11" t="str">
        <f t="shared" si="0"/>
        <v>✘</v>
      </c>
    </row>
  </sheetData>
  <mergeCells count="4">
    <mergeCell ref="E2:N6"/>
    <mergeCell ref="A2:D6"/>
    <mergeCell ref="H10:I12"/>
    <mergeCell ref="J10:K12"/>
  </mergeCells>
  <phoneticPr fontId="1" type="noConversion"/>
  <conditionalFormatting sqref="F18:F38">
    <cfRule type="cellIs" dxfId="26" priority="3" operator="equal">
      <formula>"✔"</formula>
    </cfRule>
  </conditionalFormatting>
  <conditionalFormatting sqref="F19:F38">
    <cfRule type="expression" dxfId="25" priority="1">
      <formula>$E19=""</formula>
    </cfRule>
    <cfRule type="cellIs" dxfId="24" priority="2" operator="equal">
      <formula>"✘"</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B2F24-1ED8-45C2-8DCA-3B6DDBAAE02E}">
  <sheetPr>
    <tabColor rgb="FF009999"/>
  </sheetPr>
  <dimension ref="A1:N55"/>
  <sheetViews>
    <sheetView showGridLines="0" zoomScale="88" zoomScaleNormal="88" workbookViewId="0">
      <selection activeCell="I16" sqref="I16"/>
    </sheetView>
  </sheetViews>
  <sheetFormatPr baseColWidth="10" defaultRowHeight="14.4" x14ac:dyDescent="0.3"/>
  <cols>
    <col min="1" max="1" width="7.21875" style="2" customWidth="1"/>
    <col min="2" max="2" width="34.109375" style="2" bestFit="1" customWidth="1"/>
    <col min="3" max="3" width="33.6640625" style="2" customWidth="1"/>
    <col min="4" max="4" width="19.5546875" style="2" customWidth="1"/>
    <col min="5" max="5" width="21.109375" style="2" customWidth="1"/>
    <col min="6" max="6" width="31.5546875" style="2" customWidth="1"/>
    <col min="7" max="7" width="30.109375" style="2" customWidth="1"/>
    <col min="8" max="8" width="34" style="2" customWidth="1"/>
    <col min="9" max="9" width="27.6640625" style="2" customWidth="1"/>
    <col min="10" max="10" width="0" style="2" hidden="1" customWidth="1"/>
    <col min="11" max="12" width="11.5546875" style="2"/>
    <col min="13" max="13" width="2" style="2" bestFit="1" customWidth="1"/>
    <col min="14" max="16384" width="11.5546875" style="2"/>
  </cols>
  <sheetData>
    <row r="1" spans="1:14" s="1" customFormat="1" ht="15" thickBot="1" x14ac:dyDescent="0.35"/>
    <row r="2" spans="1:14" s="1" customFormat="1" ht="14.4" customHeight="1" x14ac:dyDescent="0.3">
      <c r="A2" s="12"/>
      <c r="B2" s="13"/>
      <c r="C2" s="66" t="s">
        <v>73</v>
      </c>
      <c r="D2" s="67"/>
      <c r="E2" s="67"/>
      <c r="F2" s="67"/>
      <c r="G2" s="67"/>
      <c r="H2" s="67"/>
      <c r="I2" s="18"/>
      <c r="J2" s="18"/>
      <c r="K2" s="18"/>
      <c r="L2" s="19"/>
    </row>
    <row r="3" spans="1:14" s="1" customFormat="1" ht="14.4" customHeight="1" x14ac:dyDescent="0.3">
      <c r="A3" s="14"/>
      <c r="B3" s="15"/>
      <c r="C3" s="69"/>
      <c r="D3" s="70"/>
      <c r="E3" s="70"/>
      <c r="F3" s="70"/>
      <c r="G3" s="70"/>
      <c r="H3" s="70"/>
      <c r="I3" s="20"/>
      <c r="J3" s="20"/>
      <c r="K3" s="20"/>
      <c r="L3" s="21"/>
    </row>
    <row r="4" spans="1:14" s="1" customFormat="1" ht="14.4" customHeight="1" x14ac:dyDescent="0.3">
      <c r="A4" s="14"/>
      <c r="B4" s="15"/>
      <c r="C4" s="69"/>
      <c r="D4" s="70"/>
      <c r="E4" s="70"/>
      <c r="F4" s="70"/>
      <c r="G4" s="70"/>
      <c r="H4" s="70"/>
      <c r="I4" s="20"/>
      <c r="J4" s="20"/>
      <c r="K4" s="20"/>
      <c r="L4" s="21"/>
    </row>
    <row r="5" spans="1:14" s="1" customFormat="1" ht="14.4" customHeight="1" x14ac:dyDescent="0.3">
      <c r="A5" s="14"/>
      <c r="B5" s="15"/>
      <c r="C5" s="69"/>
      <c r="D5" s="70"/>
      <c r="E5" s="70"/>
      <c r="F5" s="70"/>
      <c r="G5" s="70"/>
      <c r="H5" s="70"/>
      <c r="I5" s="20"/>
      <c r="J5" s="20"/>
      <c r="K5" s="20"/>
      <c r="L5" s="21"/>
    </row>
    <row r="6" spans="1:14" s="1" customFormat="1" ht="15" customHeight="1" thickBot="1" x14ac:dyDescent="0.35">
      <c r="A6" s="16"/>
      <c r="B6" s="17"/>
      <c r="C6" s="72"/>
      <c r="D6" s="73"/>
      <c r="E6" s="73"/>
      <c r="F6" s="73"/>
      <c r="G6" s="73"/>
      <c r="H6" s="73"/>
      <c r="I6" s="22"/>
      <c r="J6" s="22"/>
      <c r="K6" s="22"/>
      <c r="L6" s="23"/>
    </row>
    <row r="7" spans="1:14" s="1" customFormat="1" x14ac:dyDescent="0.3"/>
    <row r="8" spans="1:14" ht="14.4" customHeight="1" x14ac:dyDescent="0.8">
      <c r="A8" s="4"/>
      <c r="B8" s="4"/>
      <c r="C8" s="4"/>
      <c r="D8" s="4"/>
      <c r="E8" s="4"/>
      <c r="F8" s="4"/>
      <c r="G8" s="4"/>
      <c r="H8" s="4"/>
      <c r="I8" s="4"/>
      <c r="J8" s="4"/>
      <c r="K8" s="4"/>
      <c r="L8" s="4"/>
      <c r="M8" s="4"/>
      <c r="N8" s="4"/>
    </row>
    <row r="9" spans="1:14" ht="14.4" customHeight="1" thickBot="1" x14ac:dyDescent="0.85">
      <c r="A9" s="4"/>
      <c r="B9" s="4"/>
      <c r="C9" s="4"/>
      <c r="D9" s="4"/>
      <c r="E9" s="4"/>
      <c r="F9" s="4"/>
      <c r="G9" s="4"/>
      <c r="H9" s="4"/>
      <c r="I9" s="4"/>
      <c r="J9" s="4"/>
      <c r="K9" s="4"/>
      <c r="L9" s="4"/>
      <c r="M9" s="4"/>
      <c r="N9" s="4"/>
    </row>
    <row r="10" spans="1:14" ht="14.4" customHeight="1" x14ac:dyDescent="0.3">
      <c r="H10" s="90" t="s">
        <v>31</v>
      </c>
      <c r="I10"/>
      <c r="J10"/>
    </row>
    <row r="11" spans="1:14" ht="14.4" customHeight="1" x14ac:dyDescent="0.3">
      <c r="H11" s="91"/>
      <c r="I11"/>
      <c r="J11">
        <f>+COUNTIF(Tabla2[Autocorrección de columna H],"✔")</f>
        <v>1</v>
      </c>
    </row>
    <row r="12" spans="1:14" ht="15" customHeight="1" thickBot="1" x14ac:dyDescent="0.35">
      <c r="H12" s="92"/>
      <c r="I12"/>
      <c r="J12">
        <f>+COUNTIF(Tabla2[Autocorrección de columna F],"✔")</f>
        <v>18</v>
      </c>
    </row>
    <row r="13" spans="1:14" x14ac:dyDescent="0.3">
      <c r="H13" s="87">
        <f>+IF(J13=72,25,0)</f>
        <v>0</v>
      </c>
      <c r="J13" s="2">
        <f>+SUM(J11:J12)</f>
        <v>19</v>
      </c>
    </row>
    <row r="14" spans="1:14" x14ac:dyDescent="0.3">
      <c r="H14" s="88"/>
    </row>
    <row r="15" spans="1:14" ht="15" thickBot="1" x14ac:dyDescent="0.35">
      <c r="H15" s="89"/>
    </row>
    <row r="16" spans="1:14" ht="123" customHeight="1" x14ac:dyDescent="0.3"/>
    <row r="18" spans="2:10" customFormat="1" ht="18.600000000000001" customHeight="1" x14ac:dyDescent="0.3"/>
    <row r="19" spans="2:10" customFormat="1" ht="33" customHeight="1" x14ac:dyDescent="0.3">
      <c r="B19" s="29" t="s">
        <v>76</v>
      </c>
      <c r="C19" s="30" t="s">
        <v>32</v>
      </c>
      <c r="D19" s="30" t="s">
        <v>33</v>
      </c>
      <c r="E19" s="30" t="s">
        <v>34</v>
      </c>
      <c r="F19" s="30" t="s">
        <v>35</v>
      </c>
      <c r="G19" s="33" t="s">
        <v>74</v>
      </c>
      <c r="H19" s="30" t="s">
        <v>36</v>
      </c>
      <c r="I19" s="34" t="s">
        <v>75</v>
      </c>
      <c r="J19" s="2"/>
    </row>
    <row r="20" spans="2:10" customFormat="1" ht="15" customHeight="1" x14ac:dyDescent="0.3">
      <c r="B20" s="25" t="s">
        <v>37</v>
      </c>
      <c r="C20" s="24">
        <v>0</v>
      </c>
      <c r="D20" s="24">
        <v>0</v>
      </c>
      <c r="E20" s="9">
        <v>2786203556</v>
      </c>
      <c r="F20" s="31"/>
      <c r="G20"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0" s="31"/>
      <c r="I20"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21" spans="2:10" customFormat="1" ht="15" customHeight="1" x14ac:dyDescent="0.3">
      <c r="B21" s="25" t="s">
        <v>38</v>
      </c>
      <c r="C21" s="24">
        <v>1</v>
      </c>
      <c r="D21" s="24">
        <v>1</v>
      </c>
      <c r="E21" s="9">
        <v>2975457870</v>
      </c>
      <c r="F21" s="31"/>
      <c r="G21"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1" s="31"/>
      <c r="I21"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22" spans="2:10" customFormat="1" ht="15" customHeight="1" x14ac:dyDescent="0.3">
      <c r="B22" s="25" t="s">
        <v>39</v>
      </c>
      <c r="C22" s="24">
        <v>1</v>
      </c>
      <c r="D22" s="24">
        <v>3</v>
      </c>
      <c r="E22" s="9">
        <v>1222841078</v>
      </c>
      <c r="F22" s="31"/>
      <c r="G22"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2" s="31"/>
      <c r="I22"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23" spans="2:10" customFormat="1" ht="15" customHeight="1" x14ac:dyDescent="0.3">
      <c r="B23" s="25" t="s">
        <v>40</v>
      </c>
      <c r="C23" s="24">
        <v>0</v>
      </c>
      <c r="D23" s="24">
        <v>3</v>
      </c>
      <c r="E23" s="9">
        <v>1476628697</v>
      </c>
      <c r="F23" s="31"/>
      <c r="G23"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3" s="31"/>
      <c r="I23"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24" spans="2:10" customFormat="1" ht="15" customHeight="1" x14ac:dyDescent="0.3">
      <c r="B24" s="25" t="s">
        <v>41</v>
      </c>
      <c r="C24" s="24">
        <v>0</v>
      </c>
      <c r="D24" s="24">
        <v>4</v>
      </c>
      <c r="E24" s="9">
        <v>2644441397</v>
      </c>
      <c r="F24" s="31"/>
      <c r="G24"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4" s="31"/>
      <c r="I24"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25" spans="2:10" customFormat="1" ht="15" customHeight="1" x14ac:dyDescent="0.3">
      <c r="B25" s="25" t="s">
        <v>42</v>
      </c>
      <c r="C25" s="24">
        <v>1</v>
      </c>
      <c r="D25" s="24">
        <v>3</v>
      </c>
      <c r="E25" s="9">
        <v>2234464716</v>
      </c>
      <c r="F25" s="31"/>
      <c r="G25"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5" s="31"/>
      <c r="I25"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26" spans="2:10" customFormat="1" ht="15" customHeight="1" x14ac:dyDescent="0.3">
      <c r="B26" s="25" t="s">
        <v>43</v>
      </c>
      <c r="C26" s="24">
        <v>1</v>
      </c>
      <c r="D26" s="24">
        <v>2</v>
      </c>
      <c r="E26" s="9">
        <v>798233619</v>
      </c>
      <c r="F26" s="31"/>
      <c r="G26"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6" s="31"/>
      <c r="I26"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27" spans="2:10" customFormat="1" ht="15" customHeight="1" x14ac:dyDescent="0.3">
      <c r="B27" s="25" t="s">
        <v>44</v>
      </c>
      <c r="C27" s="24">
        <v>1</v>
      </c>
      <c r="D27" s="24">
        <v>3</v>
      </c>
      <c r="E27" s="9">
        <v>1944386248</v>
      </c>
      <c r="F27" s="31"/>
      <c r="G27"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7" s="31"/>
      <c r="I27"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28" spans="2:10" customFormat="1" ht="15" customHeight="1" x14ac:dyDescent="0.3">
      <c r="B28" s="25" t="s">
        <v>45</v>
      </c>
      <c r="C28" s="24">
        <v>0</v>
      </c>
      <c r="D28" s="24">
        <v>2</v>
      </c>
      <c r="E28" s="9">
        <v>1913685743</v>
      </c>
      <c r="F28" s="31"/>
      <c r="G28"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8" s="31"/>
      <c r="I28"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29" spans="2:10" customFormat="1" ht="15" customHeight="1" x14ac:dyDescent="0.3">
      <c r="B29" s="25" t="s">
        <v>46</v>
      </c>
      <c r="C29" s="24">
        <v>1</v>
      </c>
      <c r="D29" s="24">
        <v>3</v>
      </c>
      <c r="E29" s="9">
        <v>1352988340</v>
      </c>
      <c r="F29" s="31"/>
      <c r="G29"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29" s="31"/>
      <c r="I29"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0" spans="2:10" customFormat="1" ht="15" customHeight="1" x14ac:dyDescent="0.3">
      <c r="B30" s="25" t="s">
        <v>47</v>
      </c>
      <c r="C30" s="24">
        <v>1</v>
      </c>
      <c r="D30" s="24">
        <v>4</v>
      </c>
      <c r="E30" s="9">
        <v>2645836377</v>
      </c>
      <c r="F30" s="31"/>
      <c r="G30"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0" s="31"/>
      <c r="I30"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1" spans="2:10" customFormat="1" ht="15" customHeight="1" x14ac:dyDescent="0.3">
      <c r="B31" s="25" t="s">
        <v>48</v>
      </c>
      <c r="C31" s="24">
        <v>0</v>
      </c>
      <c r="D31" s="24">
        <v>2</v>
      </c>
      <c r="E31" s="9">
        <v>2380429182</v>
      </c>
      <c r="F31" s="31"/>
      <c r="G31"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1" s="31"/>
      <c r="I31"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2" spans="2:10" customFormat="1" ht="15" customHeight="1" x14ac:dyDescent="0.3">
      <c r="B32" s="25" t="s">
        <v>49</v>
      </c>
      <c r="C32" s="24">
        <v>1</v>
      </c>
      <c r="D32" s="24">
        <v>2</v>
      </c>
      <c r="E32" s="9">
        <v>2440060131</v>
      </c>
      <c r="F32" s="31"/>
      <c r="G32"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2" s="31"/>
      <c r="I32"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3" spans="1:9" customFormat="1" ht="15" customHeight="1" x14ac:dyDescent="0.3">
      <c r="B33" s="25" t="s">
        <v>50</v>
      </c>
      <c r="C33" s="24">
        <v>0</v>
      </c>
      <c r="D33" s="24">
        <v>5</v>
      </c>
      <c r="E33" s="9">
        <v>1279004795</v>
      </c>
      <c r="F33" s="31"/>
      <c r="G33"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3" s="31"/>
      <c r="I33"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4" spans="1:9" customFormat="1" ht="15" customHeight="1" x14ac:dyDescent="0.3">
      <c r="B34" s="25" t="s">
        <v>51</v>
      </c>
      <c r="C34" s="24">
        <v>0</v>
      </c>
      <c r="D34" s="24">
        <v>3</v>
      </c>
      <c r="E34" s="9">
        <v>2955327850</v>
      </c>
      <c r="F34" s="31"/>
      <c r="G34"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4" s="31"/>
      <c r="I34"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5" spans="1:9" customFormat="1" ht="15" customHeight="1" x14ac:dyDescent="0.3">
      <c r="B35" s="25" t="s">
        <v>52</v>
      </c>
      <c r="C35" s="24">
        <v>0</v>
      </c>
      <c r="D35" s="24">
        <v>5</v>
      </c>
      <c r="E35" s="9">
        <v>277174476</v>
      </c>
      <c r="F35" s="31"/>
      <c r="G35"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5" s="31"/>
      <c r="I35"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6" spans="1:9" customFormat="1" ht="15" customHeight="1" x14ac:dyDescent="0.3">
      <c r="B36" s="25" t="s">
        <v>53</v>
      </c>
      <c r="C36" s="24">
        <v>1</v>
      </c>
      <c r="D36" s="24">
        <v>5</v>
      </c>
      <c r="E36" s="9">
        <v>145838270</v>
      </c>
      <c r="F36" s="31"/>
      <c r="G36"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6" s="31"/>
      <c r="I36"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7" spans="1:9" customFormat="1" ht="15" customHeight="1" x14ac:dyDescent="0.3">
      <c r="B37" s="25" t="s">
        <v>54</v>
      </c>
      <c r="C37" s="24">
        <v>1</v>
      </c>
      <c r="D37" s="24">
        <v>5</v>
      </c>
      <c r="E37" s="9">
        <v>314936206</v>
      </c>
      <c r="F37" s="31"/>
      <c r="G37"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7" s="31"/>
      <c r="I37"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8" spans="1:9" customFormat="1" ht="15" customHeight="1" x14ac:dyDescent="0.3">
      <c r="B38" s="25" t="s">
        <v>55</v>
      </c>
      <c r="C38" s="24">
        <v>1</v>
      </c>
      <c r="D38" s="24">
        <v>3</v>
      </c>
      <c r="E38" s="9">
        <v>372169592</v>
      </c>
      <c r="F38" s="31"/>
      <c r="G38"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8" s="31"/>
      <c r="I38"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39" spans="1:9" customFormat="1" x14ac:dyDescent="0.3">
      <c r="A39" s="2"/>
      <c r="B39" s="25" t="s">
        <v>56</v>
      </c>
      <c r="C39" s="24">
        <v>0</v>
      </c>
      <c r="D39" s="24">
        <v>3</v>
      </c>
      <c r="E39" s="9">
        <v>2339871244</v>
      </c>
      <c r="F39" s="31"/>
      <c r="G39"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39" s="31"/>
      <c r="I39"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0" spans="1:9" customFormat="1" x14ac:dyDescent="0.3">
      <c r="A40" s="2"/>
      <c r="B40" s="25" t="s">
        <v>57</v>
      </c>
      <c r="C40" s="24">
        <v>0</v>
      </c>
      <c r="D40" s="24">
        <v>5</v>
      </c>
      <c r="E40" s="9">
        <v>1911658260</v>
      </c>
      <c r="F40" s="31"/>
      <c r="G40"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0" s="31"/>
      <c r="I40"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1" spans="1:9" customFormat="1" x14ac:dyDescent="0.3">
      <c r="A41" s="2"/>
      <c r="B41" s="25" t="s">
        <v>58</v>
      </c>
      <c r="C41" s="24">
        <v>1</v>
      </c>
      <c r="D41" s="24">
        <v>4</v>
      </c>
      <c r="E41" s="9">
        <v>168391127</v>
      </c>
      <c r="F41" s="31"/>
      <c r="G41"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1" s="31"/>
      <c r="I41"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2" spans="1:9" customFormat="1" x14ac:dyDescent="0.3">
      <c r="A42" s="2"/>
      <c r="B42" s="25" t="s">
        <v>59</v>
      </c>
      <c r="C42" s="24">
        <v>0</v>
      </c>
      <c r="D42" s="24">
        <v>4</v>
      </c>
      <c r="E42" s="9">
        <v>1019503133</v>
      </c>
      <c r="F42" s="31"/>
      <c r="G42"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2" s="31"/>
      <c r="I42"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3" spans="1:9" customFormat="1" x14ac:dyDescent="0.3">
      <c r="A43" s="2"/>
      <c r="B43" s="25" t="s">
        <v>60</v>
      </c>
      <c r="C43" s="24">
        <v>1</v>
      </c>
      <c r="D43" s="24">
        <v>3</v>
      </c>
      <c r="E43" s="9">
        <v>266710522</v>
      </c>
      <c r="F43" s="31"/>
      <c r="G43"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3" s="31"/>
      <c r="I43"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4" spans="1:9" customFormat="1" x14ac:dyDescent="0.3">
      <c r="A44" s="2"/>
      <c r="B44" s="25" t="s">
        <v>61</v>
      </c>
      <c r="C44" s="24">
        <v>0</v>
      </c>
      <c r="D44" s="24">
        <v>2</v>
      </c>
      <c r="E44" s="9">
        <v>1091773580</v>
      </c>
      <c r="F44" s="31"/>
      <c r="G44"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4" s="31"/>
      <c r="I44"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5" spans="1:9" customFormat="1" x14ac:dyDescent="0.3">
      <c r="A45" s="2"/>
      <c r="B45" s="25" t="s">
        <v>62</v>
      </c>
      <c r="C45" s="24">
        <v>0</v>
      </c>
      <c r="D45" s="24">
        <v>3</v>
      </c>
      <c r="E45" s="9">
        <v>613047928</v>
      </c>
      <c r="F45" s="31"/>
      <c r="G45"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5" s="31"/>
      <c r="I45"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6" spans="1:9" customFormat="1" x14ac:dyDescent="0.3">
      <c r="A46" s="2"/>
      <c r="B46" s="25" t="s">
        <v>63</v>
      </c>
      <c r="C46" s="24">
        <v>1</v>
      </c>
      <c r="D46" s="24">
        <v>4</v>
      </c>
      <c r="E46" s="9">
        <v>2663125543</v>
      </c>
      <c r="F46" s="31"/>
      <c r="G46"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6" s="31"/>
      <c r="I46"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7" spans="1:9" customFormat="1" x14ac:dyDescent="0.3">
      <c r="A47" s="2"/>
      <c r="B47" s="25" t="s">
        <v>64</v>
      </c>
      <c r="C47" s="24">
        <v>1</v>
      </c>
      <c r="D47" s="24">
        <v>3</v>
      </c>
      <c r="E47" s="9">
        <v>1462176979</v>
      </c>
      <c r="F47" s="31"/>
      <c r="G47"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7" s="31"/>
      <c r="I47"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8" spans="1:9" customFormat="1" x14ac:dyDescent="0.3">
      <c r="A48" s="2"/>
      <c r="B48" s="25" t="s">
        <v>65</v>
      </c>
      <c r="C48" s="24">
        <v>0</v>
      </c>
      <c r="D48" s="24">
        <v>5</v>
      </c>
      <c r="E48" s="9">
        <v>346352191</v>
      </c>
      <c r="F48" s="31"/>
      <c r="G48"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8" s="31"/>
      <c r="I48"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49" spans="1:9" customFormat="1" x14ac:dyDescent="0.3">
      <c r="A49" s="2"/>
      <c r="B49" s="25" t="s">
        <v>66</v>
      </c>
      <c r="C49" s="24">
        <v>0</v>
      </c>
      <c r="D49" s="24">
        <v>3</v>
      </c>
      <c r="E49" s="9">
        <v>657234764</v>
      </c>
      <c r="F49" s="31"/>
      <c r="G49"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49" s="31"/>
      <c r="I49"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50" spans="1:9" customFormat="1" x14ac:dyDescent="0.3">
      <c r="A50" s="2"/>
      <c r="B50" s="25" t="s">
        <v>67</v>
      </c>
      <c r="C50" s="24">
        <v>1</v>
      </c>
      <c r="D50" s="24">
        <v>1</v>
      </c>
      <c r="E50" s="9">
        <v>1498057779</v>
      </c>
      <c r="F50" s="31"/>
      <c r="G50"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50" s="31"/>
      <c r="I50"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51" spans="1:9" customFormat="1" x14ac:dyDescent="0.3">
      <c r="A51" s="2"/>
      <c r="B51" s="25" t="s">
        <v>68</v>
      </c>
      <c r="C51" s="24">
        <v>0</v>
      </c>
      <c r="D51" s="24">
        <v>3</v>
      </c>
      <c r="E51" s="9">
        <v>1023542375</v>
      </c>
      <c r="F51" s="31"/>
      <c r="G51"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51" s="31"/>
      <c r="I51"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52" spans="1:9" customFormat="1" x14ac:dyDescent="0.3">
      <c r="A52" s="2"/>
      <c r="B52" s="25" t="s">
        <v>69</v>
      </c>
      <c r="C52" s="24">
        <v>1</v>
      </c>
      <c r="D52" s="24">
        <v>1</v>
      </c>
      <c r="E52" s="9">
        <v>2979149201</v>
      </c>
      <c r="F52" s="31"/>
      <c r="G52"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52" s="31"/>
      <c r="I52"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53" spans="1:9" customFormat="1" x14ac:dyDescent="0.3">
      <c r="A53" s="2"/>
      <c r="B53" s="25" t="s">
        <v>70</v>
      </c>
      <c r="C53" s="24">
        <v>1</v>
      </c>
      <c r="D53" s="24">
        <v>1</v>
      </c>
      <c r="E53" s="9">
        <v>566624970</v>
      </c>
      <c r="F53" s="31"/>
      <c r="G53"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53" s="31"/>
      <c r="I53"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54" spans="1:9" customFormat="1" x14ac:dyDescent="0.3">
      <c r="A54" s="2"/>
      <c r="B54" s="25" t="s">
        <v>71</v>
      </c>
      <c r="C54" s="24">
        <v>0</v>
      </c>
      <c r="D54" s="24">
        <v>4</v>
      </c>
      <c r="E54" s="9">
        <v>2406042817</v>
      </c>
      <c r="F54" s="31"/>
      <c r="G54"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54" s="31"/>
      <c r="I54"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row r="55" spans="1:9" customFormat="1" x14ac:dyDescent="0.3">
      <c r="A55" s="2"/>
      <c r="B55" s="26" t="s">
        <v>72</v>
      </c>
      <c r="C55" s="27">
        <v>0</v>
      </c>
      <c r="D55" s="24">
        <v>3</v>
      </c>
      <c r="E55" s="28">
        <v>2639227625</v>
      </c>
      <c r="F55" s="31"/>
      <c r="G55" s="6" t="str">
        <f>+IF(Tabla2[[#This Row],[Cantidad a entregar al cónyuge]]=IF(AND(Tabla2[[#This Row],[¿Tiene Cónyuge? (Sí= 1, No= 0)]]=1,Tabla2[[#This Row],[Número de hijos]]&gt;0),Tabla2[[#This Row],[Monto de seguro]]*60%,
IF(AND(Tabla2[[#This Row],[¿Tiene Cónyuge? (Sí= 1, No= 0)]]=1,Tabla2[[#This Row],[Número de hijos]]=0),Tabla2[[#This Row],[Monto de seguro]],0)),"✔","✘")</f>
        <v>✔</v>
      </c>
      <c r="H55" s="31"/>
      <c r="I55" s="32" t="str">
        <f>+IF(Tabla2[[#This Row],[Cantidad a entregar a cada hijo]]=IF(AND(Tabla2[[#This Row],[¿Tiene Cónyuge? (Sí= 1, No= 0)]]=1,Tabla2[[#This Row],[Número de hijos]]&gt;0),Tabla2[[#This Row],[Monto de seguro]]*40%/Tabla2[[#This Row],[Número de hijos]],
IF(AND(Tabla2[[#This Row],[¿Tiene Cónyuge? (Sí= 1, No= 0)]]=0,Tabla2[[#This Row],[Número de hijos]]&gt;0),Tabla2[[#This Row],[Monto de seguro]]/Tabla2[[#This Row],[Número de hijos]],0)),"✔","✘")</f>
        <v>✘</v>
      </c>
    </row>
  </sheetData>
  <mergeCells count="3">
    <mergeCell ref="H13:H15"/>
    <mergeCell ref="C2:H6"/>
    <mergeCell ref="H10:H12"/>
  </mergeCells>
  <conditionalFormatting sqref="G20:G55">
    <cfRule type="cellIs" dxfId="23" priority="5" operator="equal">
      <formula>"✘"</formula>
    </cfRule>
    <cfRule type="cellIs" dxfId="22" priority="6" operator="equal">
      <formula>"✔"</formula>
    </cfRule>
  </conditionalFormatting>
  <conditionalFormatting sqref="I20:I55">
    <cfRule type="expression" dxfId="21" priority="2">
      <formula>$H20=""</formula>
    </cfRule>
    <cfRule type="cellIs" dxfId="20" priority="3" operator="equal">
      <formula>"✘"</formula>
    </cfRule>
    <cfRule type="cellIs" dxfId="19" priority="4" operator="equal">
      <formula>"✔"</formula>
    </cfRule>
  </conditionalFormatting>
  <conditionalFormatting sqref="G20:G55">
    <cfRule type="expression" dxfId="18" priority="1">
      <formula>$F20=""</formula>
    </cfRule>
  </conditionalFormatting>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28293-4055-425A-B38C-70D7CAA53C73}">
  <sheetPr>
    <tabColor rgb="FF009999"/>
  </sheetPr>
  <dimension ref="A1:N161"/>
  <sheetViews>
    <sheetView showGridLines="0" workbookViewId="0">
      <pane ySplit="16" topLeftCell="A17" activePane="bottomLeft" state="frozen"/>
      <selection pane="bottomLeft" activeCell="N19" sqref="N19"/>
    </sheetView>
  </sheetViews>
  <sheetFormatPr baseColWidth="10" defaultRowHeight="14.4" x14ac:dyDescent="0.3"/>
  <cols>
    <col min="1" max="1" width="4.44140625" style="2" customWidth="1"/>
    <col min="2" max="2" width="32.44140625" style="2" bestFit="1" customWidth="1"/>
    <col min="3" max="3" width="13.33203125" style="2" bestFit="1" customWidth="1"/>
    <col min="4" max="4" width="16.109375" style="2" bestFit="1" customWidth="1"/>
    <col min="5" max="5" width="15.5546875" bestFit="1" customWidth="1"/>
    <col min="6" max="6" width="13.33203125" style="2" bestFit="1" customWidth="1"/>
    <col min="7" max="7" width="11.5546875" style="2"/>
    <col min="8" max="8" width="12.77734375" style="2" bestFit="1" customWidth="1"/>
    <col min="9" max="9" width="11.5546875" style="2"/>
    <col min="10" max="10" width="15.88671875" style="2" customWidth="1"/>
    <col min="11" max="11" width="18.77734375" style="2" customWidth="1"/>
    <col min="12" max="12" width="11.44140625" style="2" customWidth="1"/>
    <col min="13" max="13" width="3" style="2" hidden="1" customWidth="1"/>
    <col min="14" max="16384" width="11.5546875" style="2"/>
  </cols>
  <sheetData>
    <row r="1" spans="1:14" s="1" customFormat="1" ht="15" thickBot="1" x14ac:dyDescent="0.35"/>
    <row r="2" spans="1:14" s="1" customFormat="1" x14ac:dyDescent="0.3">
      <c r="A2" s="54"/>
      <c r="B2" s="55"/>
      <c r="C2" s="55"/>
      <c r="D2" s="56"/>
      <c r="E2" s="66" t="s">
        <v>91</v>
      </c>
      <c r="F2" s="67"/>
      <c r="G2" s="67"/>
      <c r="H2" s="67"/>
      <c r="I2" s="67"/>
      <c r="J2" s="67"/>
      <c r="K2" s="67"/>
      <c r="L2" s="67"/>
      <c r="M2" s="67"/>
      <c r="N2" s="68"/>
    </row>
    <row r="3" spans="1:14" s="1" customFormat="1" x14ac:dyDescent="0.3">
      <c r="A3" s="57"/>
      <c r="B3" s="58"/>
      <c r="C3" s="58"/>
      <c r="D3" s="59"/>
      <c r="E3" s="69"/>
      <c r="F3" s="70"/>
      <c r="G3" s="70"/>
      <c r="H3" s="70"/>
      <c r="I3" s="70"/>
      <c r="J3" s="70"/>
      <c r="K3" s="70"/>
      <c r="L3" s="70"/>
      <c r="M3" s="70"/>
      <c r="N3" s="71"/>
    </row>
    <row r="4" spans="1:14" s="1" customFormat="1" x14ac:dyDescent="0.3">
      <c r="A4" s="57"/>
      <c r="B4" s="58"/>
      <c r="C4" s="58"/>
      <c r="D4" s="59"/>
      <c r="E4" s="69"/>
      <c r="F4" s="70"/>
      <c r="G4" s="70"/>
      <c r="H4" s="70"/>
      <c r="I4" s="70"/>
      <c r="J4" s="70"/>
      <c r="K4" s="70"/>
      <c r="L4" s="70"/>
      <c r="M4" s="70"/>
      <c r="N4" s="71"/>
    </row>
    <row r="5" spans="1:14" s="1" customFormat="1" x14ac:dyDescent="0.3">
      <c r="A5" s="57"/>
      <c r="B5" s="58"/>
      <c r="C5" s="58"/>
      <c r="D5" s="59"/>
      <c r="E5" s="69"/>
      <c r="F5" s="70"/>
      <c r="G5" s="70"/>
      <c r="H5" s="70"/>
      <c r="I5" s="70"/>
      <c r="J5" s="70"/>
      <c r="K5" s="70"/>
      <c r="L5" s="70"/>
      <c r="M5" s="70"/>
      <c r="N5" s="71"/>
    </row>
    <row r="6" spans="1:14" s="1" customFormat="1" ht="15" thickBot="1" x14ac:dyDescent="0.35">
      <c r="A6" s="60"/>
      <c r="B6" s="61"/>
      <c r="C6" s="61"/>
      <c r="D6" s="62"/>
      <c r="E6" s="72"/>
      <c r="F6" s="73"/>
      <c r="G6" s="73"/>
      <c r="H6" s="73"/>
      <c r="I6" s="73"/>
      <c r="J6" s="73"/>
      <c r="K6" s="73"/>
      <c r="L6" s="73"/>
      <c r="M6" s="73"/>
      <c r="N6" s="74"/>
    </row>
    <row r="7" spans="1:14" s="1" customFormat="1" x14ac:dyDescent="0.3"/>
    <row r="8" spans="1:14" ht="14.4" customHeight="1" x14ac:dyDescent="0.8">
      <c r="A8" s="4"/>
      <c r="B8" s="4"/>
      <c r="C8" s="4"/>
      <c r="D8" s="4"/>
      <c r="E8" s="4"/>
      <c r="F8" s="4"/>
      <c r="G8" s="4"/>
      <c r="H8" s="4"/>
      <c r="I8" s="4"/>
      <c r="J8" s="4"/>
      <c r="K8" s="4"/>
      <c r="L8" s="4"/>
      <c r="M8" s="4"/>
      <c r="N8" s="4"/>
    </row>
    <row r="9" spans="1:14" ht="14.4" customHeight="1" thickBot="1" x14ac:dyDescent="0.85">
      <c r="A9" s="4"/>
      <c r="B9" s="4"/>
      <c r="C9" s="4"/>
      <c r="D9" s="4"/>
      <c r="E9" s="4"/>
      <c r="F9" s="4"/>
      <c r="G9" s="4"/>
      <c r="H9" s="4"/>
      <c r="I9" s="4"/>
      <c r="J9" s="4"/>
      <c r="K9" s="4"/>
      <c r="L9" s="4"/>
      <c r="M9" s="4"/>
      <c r="N9" s="4"/>
    </row>
    <row r="10" spans="1:14" x14ac:dyDescent="0.3">
      <c r="E10" s="2"/>
      <c r="H10" s="75" t="s">
        <v>31</v>
      </c>
      <c r="I10" s="76"/>
      <c r="J10" s="81" t="str">
        <f>+IF(M12=14,"25","0")</f>
        <v>0</v>
      </c>
      <c r="K10" s="82"/>
      <c r="M10" s="2">
        <f>+COUNTIF(J19:J25,"✔")</f>
        <v>0</v>
      </c>
    </row>
    <row r="11" spans="1:14" x14ac:dyDescent="0.3">
      <c r="E11" s="2"/>
      <c r="H11" s="77"/>
      <c r="I11" s="78"/>
      <c r="J11" s="83"/>
      <c r="K11" s="84"/>
      <c r="M11" s="2">
        <f>+COUNTIF(K19:K25,"✔")</f>
        <v>0</v>
      </c>
    </row>
    <row r="12" spans="1:14" ht="15" thickBot="1" x14ac:dyDescent="0.35">
      <c r="E12" s="2"/>
      <c r="H12" s="79"/>
      <c r="I12" s="80"/>
      <c r="J12" s="85"/>
      <c r="K12" s="86"/>
      <c r="M12" s="2">
        <f>+SUM(M10:M11)</f>
        <v>0</v>
      </c>
    </row>
    <row r="13" spans="1:14" x14ac:dyDescent="0.3">
      <c r="E13" s="2"/>
    </row>
    <row r="14" spans="1:14" x14ac:dyDescent="0.3">
      <c r="E14" s="2"/>
    </row>
    <row r="15" spans="1:14" x14ac:dyDescent="0.3">
      <c r="E15" s="2"/>
    </row>
    <row r="16" spans="1:14" x14ac:dyDescent="0.3">
      <c r="E16" s="2"/>
    </row>
    <row r="17" spans="2:14" x14ac:dyDescent="0.3">
      <c r="E17" s="2"/>
    </row>
    <row r="18" spans="2:14" ht="43.2" customHeight="1" x14ac:dyDescent="0.3">
      <c r="B18" s="39" t="s">
        <v>4</v>
      </c>
      <c r="C18" s="39" t="s">
        <v>5</v>
      </c>
      <c r="D18" s="39" t="s">
        <v>6</v>
      </c>
      <c r="F18" s="38" t="s">
        <v>88</v>
      </c>
      <c r="G18" s="37" t="s">
        <v>89</v>
      </c>
      <c r="H18" s="40" t="s">
        <v>90</v>
      </c>
      <c r="J18" s="43" t="s">
        <v>92</v>
      </c>
      <c r="K18" s="43" t="s">
        <v>93</v>
      </c>
    </row>
    <row r="19" spans="2:14" ht="15" customHeight="1" x14ac:dyDescent="0.3">
      <c r="B19" s="35" t="s">
        <v>78</v>
      </c>
      <c r="C19" s="36" t="s">
        <v>29</v>
      </c>
      <c r="D19" s="9">
        <v>6997026</v>
      </c>
      <c r="F19" s="36" t="s">
        <v>29</v>
      </c>
      <c r="G19" s="41"/>
      <c r="H19" s="9"/>
      <c r="J19" s="42" t="str">
        <f>+IF(G19=COUNTIF($C$19:$C$161,F19),"✔","✘")</f>
        <v>✘</v>
      </c>
      <c r="K19" s="42" t="str">
        <f>IF(H19=SUMIFS($D$19:$D$161,$C$19:$C$161,F19),"✔","✘")</f>
        <v>✘</v>
      </c>
    </row>
    <row r="20" spans="2:14" ht="15" customHeight="1" x14ac:dyDescent="0.85">
      <c r="B20" s="35" t="s">
        <v>79</v>
      </c>
      <c r="C20" s="36" t="s">
        <v>29</v>
      </c>
      <c r="D20" s="9">
        <v>6439390</v>
      </c>
      <c r="F20" s="36" t="s">
        <v>28</v>
      </c>
      <c r="G20" s="41"/>
      <c r="H20" s="9"/>
      <c r="I20" s="3"/>
      <c r="J20" s="42" t="str">
        <f t="shared" ref="J20:J25" si="0">+IF(G20=COUNTIF($C$19:$C$161,F20),"✔","✘")</f>
        <v>✘</v>
      </c>
      <c r="K20" s="42" t="str">
        <f t="shared" ref="K20:K25" si="1">IF(H20=SUMIFS($D$19:$D$161,$C$19:$C$161,F20),"✔","✘")</f>
        <v>✘</v>
      </c>
      <c r="L20" s="3"/>
      <c r="M20" s="3"/>
      <c r="N20" s="3"/>
    </row>
    <row r="21" spans="2:14" ht="15" customHeight="1" x14ac:dyDescent="0.85">
      <c r="B21" s="35" t="s">
        <v>80</v>
      </c>
      <c r="C21" s="36" t="s">
        <v>29</v>
      </c>
      <c r="D21" s="9">
        <v>5565987</v>
      </c>
      <c r="F21" s="36" t="s">
        <v>83</v>
      </c>
      <c r="G21" s="41"/>
      <c r="H21" s="9"/>
      <c r="I21" s="3"/>
      <c r="J21" s="42" t="str">
        <f t="shared" si="0"/>
        <v>✘</v>
      </c>
      <c r="K21" s="42" t="str">
        <f t="shared" si="1"/>
        <v>✘</v>
      </c>
      <c r="L21" s="3"/>
      <c r="M21" s="3"/>
      <c r="N21" s="3"/>
    </row>
    <row r="22" spans="2:14" ht="15" customHeight="1" x14ac:dyDescent="0.85">
      <c r="B22" s="35" t="s">
        <v>81</v>
      </c>
      <c r="C22" s="36" t="s">
        <v>84</v>
      </c>
      <c r="D22" s="9">
        <v>6794721</v>
      </c>
      <c r="F22" s="36" t="s">
        <v>84</v>
      </c>
      <c r="G22" s="41"/>
      <c r="H22" s="9"/>
      <c r="I22" s="3"/>
      <c r="J22" s="42" t="str">
        <f t="shared" si="0"/>
        <v>✘</v>
      </c>
      <c r="K22" s="42" t="str">
        <f t="shared" si="1"/>
        <v>✘</v>
      </c>
      <c r="L22" s="3"/>
      <c r="M22" s="3"/>
      <c r="N22" s="3"/>
    </row>
    <row r="23" spans="2:14" ht="15" customHeight="1" x14ac:dyDescent="0.3">
      <c r="B23" s="35" t="s">
        <v>82</v>
      </c>
      <c r="C23" s="36" t="s">
        <v>28</v>
      </c>
      <c r="D23" s="9">
        <v>5984509</v>
      </c>
      <c r="F23" s="36" t="s">
        <v>85</v>
      </c>
      <c r="G23" s="41"/>
      <c r="H23" s="9"/>
      <c r="J23" s="42" t="str">
        <f t="shared" si="0"/>
        <v>✘</v>
      </c>
      <c r="K23" s="42" t="str">
        <f t="shared" si="1"/>
        <v>✘</v>
      </c>
    </row>
    <row r="24" spans="2:14" ht="15" customHeight="1" x14ac:dyDescent="0.3">
      <c r="B24" s="35" t="s">
        <v>77</v>
      </c>
      <c r="C24" s="36" t="s">
        <v>28</v>
      </c>
      <c r="D24" s="9">
        <v>6066636</v>
      </c>
      <c r="F24" s="36" t="s">
        <v>86</v>
      </c>
      <c r="G24" s="41"/>
      <c r="H24" s="9"/>
      <c r="J24" s="42" t="str">
        <f t="shared" si="0"/>
        <v>✘</v>
      </c>
      <c r="K24" s="42" t="str">
        <f t="shared" si="1"/>
        <v>✘</v>
      </c>
    </row>
    <row r="25" spans="2:14" ht="15" customHeight="1" x14ac:dyDescent="0.3">
      <c r="B25" s="35" t="s">
        <v>78</v>
      </c>
      <c r="C25" s="36" t="s">
        <v>83</v>
      </c>
      <c r="D25" s="9">
        <v>6788355</v>
      </c>
      <c r="F25" s="36" t="s">
        <v>87</v>
      </c>
      <c r="G25" s="41"/>
      <c r="H25" s="9"/>
      <c r="J25" s="42" t="str">
        <f t="shared" si="0"/>
        <v>✘</v>
      </c>
      <c r="K25" s="42" t="str">
        <f t="shared" si="1"/>
        <v>✘</v>
      </c>
    </row>
    <row r="26" spans="2:14" ht="15" customHeight="1" x14ac:dyDescent="0.3">
      <c r="B26" s="35" t="s">
        <v>79</v>
      </c>
      <c r="C26" s="36" t="s">
        <v>83</v>
      </c>
      <c r="D26" s="9">
        <v>6900544</v>
      </c>
      <c r="F26"/>
    </row>
    <row r="27" spans="2:14" ht="15" customHeight="1" x14ac:dyDescent="0.3">
      <c r="B27" s="35" t="s">
        <v>80</v>
      </c>
      <c r="C27" s="36" t="s">
        <v>83</v>
      </c>
      <c r="D27" s="9">
        <v>5200463</v>
      </c>
      <c r="F27"/>
    </row>
    <row r="28" spans="2:14" ht="15" customHeight="1" x14ac:dyDescent="0.3">
      <c r="B28" s="35" t="s">
        <v>81</v>
      </c>
      <c r="C28" s="36" t="s">
        <v>29</v>
      </c>
      <c r="D28" s="9">
        <v>5069574</v>
      </c>
      <c r="F28"/>
    </row>
    <row r="29" spans="2:14" ht="15" customHeight="1" x14ac:dyDescent="0.3">
      <c r="B29" s="35" t="s">
        <v>82</v>
      </c>
      <c r="C29" s="36" t="s">
        <v>29</v>
      </c>
      <c r="D29" s="9">
        <v>6210085</v>
      </c>
      <c r="F29"/>
    </row>
    <row r="30" spans="2:14" ht="15" customHeight="1" x14ac:dyDescent="0.3">
      <c r="B30" s="35" t="s">
        <v>77</v>
      </c>
      <c r="C30" s="36" t="s">
        <v>84</v>
      </c>
      <c r="D30" s="9">
        <v>6938288</v>
      </c>
      <c r="F30"/>
    </row>
    <row r="31" spans="2:14" ht="15" customHeight="1" x14ac:dyDescent="0.3">
      <c r="B31" s="35" t="s">
        <v>78</v>
      </c>
      <c r="C31" s="36" t="s">
        <v>29</v>
      </c>
      <c r="D31" s="9">
        <v>6825362</v>
      </c>
      <c r="F31"/>
    </row>
    <row r="32" spans="2:14" ht="15" customHeight="1" x14ac:dyDescent="0.3">
      <c r="B32" s="35" t="s">
        <v>79</v>
      </c>
      <c r="C32" s="36" t="s">
        <v>84</v>
      </c>
      <c r="D32" s="9">
        <v>6331658</v>
      </c>
      <c r="F32"/>
    </row>
    <row r="33" spans="2:6" ht="15" customHeight="1" x14ac:dyDescent="0.3">
      <c r="B33" s="35" t="s">
        <v>80</v>
      </c>
      <c r="C33" s="36" t="s">
        <v>85</v>
      </c>
      <c r="D33" s="9">
        <v>5286772</v>
      </c>
      <c r="F33"/>
    </row>
    <row r="34" spans="2:6" ht="15" customHeight="1" x14ac:dyDescent="0.3">
      <c r="B34" s="35" t="s">
        <v>81</v>
      </c>
      <c r="C34" s="36" t="s">
        <v>85</v>
      </c>
      <c r="D34" s="9">
        <v>6022560</v>
      </c>
      <c r="F34"/>
    </row>
    <row r="35" spans="2:6" ht="15" customHeight="1" x14ac:dyDescent="0.3">
      <c r="B35" s="35" t="s">
        <v>82</v>
      </c>
      <c r="C35" s="36" t="s">
        <v>85</v>
      </c>
      <c r="D35" s="9">
        <v>6076881</v>
      </c>
      <c r="F35"/>
    </row>
    <row r="36" spans="2:6" ht="15" customHeight="1" x14ac:dyDescent="0.3">
      <c r="B36" s="35" t="s">
        <v>77</v>
      </c>
      <c r="C36" s="36" t="s">
        <v>86</v>
      </c>
      <c r="D36" s="9">
        <v>5404544</v>
      </c>
      <c r="F36"/>
    </row>
    <row r="37" spans="2:6" ht="15" customHeight="1" x14ac:dyDescent="0.3">
      <c r="B37" s="35" t="s">
        <v>78</v>
      </c>
      <c r="C37" s="36" t="s">
        <v>86</v>
      </c>
      <c r="D37" s="9">
        <v>6150759</v>
      </c>
      <c r="F37"/>
    </row>
    <row r="38" spans="2:6" ht="15" customHeight="1" x14ac:dyDescent="0.3">
      <c r="B38" s="35" t="s">
        <v>79</v>
      </c>
      <c r="C38" s="36" t="s">
        <v>86</v>
      </c>
      <c r="D38" s="9">
        <v>6048295</v>
      </c>
      <c r="F38"/>
    </row>
    <row r="39" spans="2:6" x14ac:dyDescent="0.3">
      <c r="B39" s="35" t="s">
        <v>80</v>
      </c>
      <c r="C39" s="36" t="s">
        <v>87</v>
      </c>
      <c r="D39" s="9">
        <v>5062263</v>
      </c>
      <c r="F39"/>
    </row>
    <row r="40" spans="2:6" x14ac:dyDescent="0.3">
      <c r="B40" s="35" t="s">
        <v>81</v>
      </c>
      <c r="C40" s="36" t="s">
        <v>87</v>
      </c>
      <c r="D40" s="9">
        <v>6346744</v>
      </c>
      <c r="F40"/>
    </row>
    <row r="41" spans="2:6" x14ac:dyDescent="0.3">
      <c r="B41" s="35" t="s">
        <v>82</v>
      </c>
      <c r="C41" s="36" t="s">
        <v>87</v>
      </c>
      <c r="D41" s="9">
        <v>6520276</v>
      </c>
      <c r="F41"/>
    </row>
    <row r="42" spans="2:6" x14ac:dyDescent="0.3">
      <c r="B42" s="35" t="s">
        <v>77</v>
      </c>
      <c r="C42" s="36" t="s">
        <v>29</v>
      </c>
      <c r="D42" s="9">
        <v>6811500</v>
      </c>
      <c r="F42"/>
    </row>
    <row r="43" spans="2:6" x14ac:dyDescent="0.3">
      <c r="B43" s="35" t="s">
        <v>78</v>
      </c>
      <c r="C43" s="36" t="s">
        <v>29</v>
      </c>
      <c r="D43" s="9">
        <v>6247257</v>
      </c>
      <c r="F43"/>
    </row>
    <row r="44" spans="2:6" x14ac:dyDescent="0.3">
      <c r="B44" s="35" t="s">
        <v>79</v>
      </c>
      <c r="C44" s="36" t="s">
        <v>29</v>
      </c>
      <c r="D44" s="9">
        <v>6345160</v>
      </c>
      <c r="F44"/>
    </row>
    <row r="45" spans="2:6" x14ac:dyDescent="0.3">
      <c r="B45" s="35" t="s">
        <v>80</v>
      </c>
      <c r="C45" s="36" t="s">
        <v>29</v>
      </c>
      <c r="D45" s="9">
        <v>6445606</v>
      </c>
      <c r="F45"/>
    </row>
    <row r="46" spans="2:6" x14ac:dyDescent="0.3">
      <c r="B46" s="35" t="s">
        <v>81</v>
      </c>
      <c r="C46" s="36" t="s">
        <v>28</v>
      </c>
      <c r="D46" s="9">
        <v>5444538</v>
      </c>
      <c r="F46"/>
    </row>
    <row r="47" spans="2:6" x14ac:dyDescent="0.3">
      <c r="B47" s="35" t="s">
        <v>82</v>
      </c>
      <c r="C47" s="36" t="s">
        <v>28</v>
      </c>
      <c r="D47" s="9">
        <v>5433824</v>
      </c>
      <c r="F47"/>
    </row>
    <row r="48" spans="2:6" x14ac:dyDescent="0.3">
      <c r="B48" s="35" t="s">
        <v>77</v>
      </c>
      <c r="C48" s="36" t="s">
        <v>28</v>
      </c>
      <c r="D48" s="9">
        <v>5433566</v>
      </c>
      <c r="F48"/>
    </row>
    <row r="49" spans="2:6" x14ac:dyDescent="0.3">
      <c r="B49" s="35" t="s">
        <v>78</v>
      </c>
      <c r="C49" s="36" t="s">
        <v>83</v>
      </c>
      <c r="D49" s="9">
        <v>6190632</v>
      </c>
      <c r="F49"/>
    </row>
    <row r="50" spans="2:6" x14ac:dyDescent="0.3">
      <c r="B50" s="35" t="s">
        <v>79</v>
      </c>
      <c r="C50" s="36" t="s">
        <v>83</v>
      </c>
      <c r="D50" s="9">
        <v>5522499</v>
      </c>
      <c r="F50"/>
    </row>
    <row r="51" spans="2:6" x14ac:dyDescent="0.3">
      <c r="B51" s="35" t="s">
        <v>80</v>
      </c>
      <c r="C51" s="36" t="s">
        <v>83</v>
      </c>
      <c r="D51" s="9">
        <v>6869122</v>
      </c>
      <c r="F51"/>
    </row>
    <row r="52" spans="2:6" x14ac:dyDescent="0.3">
      <c r="B52" s="35" t="s">
        <v>81</v>
      </c>
      <c r="C52" s="36" t="s">
        <v>29</v>
      </c>
      <c r="D52" s="9">
        <v>6498082</v>
      </c>
      <c r="F52"/>
    </row>
    <row r="53" spans="2:6" x14ac:dyDescent="0.3">
      <c r="B53" s="35" t="s">
        <v>82</v>
      </c>
      <c r="C53" s="36" t="s">
        <v>29</v>
      </c>
      <c r="D53" s="9">
        <v>6547435</v>
      </c>
      <c r="F53"/>
    </row>
    <row r="54" spans="2:6" x14ac:dyDescent="0.3">
      <c r="B54" s="35" t="s">
        <v>77</v>
      </c>
      <c r="C54" s="36" t="s">
        <v>84</v>
      </c>
      <c r="D54" s="9">
        <v>6898521</v>
      </c>
      <c r="F54"/>
    </row>
    <row r="55" spans="2:6" x14ac:dyDescent="0.3">
      <c r="B55" s="35" t="s">
        <v>78</v>
      </c>
      <c r="C55" s="36" t="s">
        <v>84</v>
      </c>
      <c r="D55" s="9">
        <v>5255971</v>
      </c>
      <c r="F55"/>
    </row>
    <row r="56" spans="2:6" x14ac:dyDescent="0.3">
      <c r="B56" s="35" t="s">
        <v>79</v>
      </c>
      <c r="C56" s="36" t="s">
        <v>84</v>
      </c>
      <c r="D56" s="9">
        <v>6108225</v>
      </c>
      <c r="F56"/>
    </row>
    <row r="57" spans="2:6" x14ac:dyDescent="0.3">
      <c r="B57" s="35" t="s">
        <v>80</v>
      </c>
      <c r="C57" s="36" t="s">
        <v>85</v>
      </c>
      <c r="D57" s="9">
        <v>6778476</v>
      </c>
      <c r="F57"/>
    </row>
    <row r="58" spans="2:6" x14ac:dyDescent="0.3">
      <c r="B58" s="35" t="s">
        <v>81</v>
      </c>
      <c r="C58" s="36" t="s">
        <v>85</v>
      </c>
      <c r="D58" s="9">
        <v>5968902</v>
      </c>
      <c r="F58"/>
    </row>
    <row r="59" spans="2:6" x14ac:dyDescent="0.3">
      <c r="B59" s="35" t="s">
        <v>82</v>
      </c>
      <c r="C59" s="36" t="s">
        <v>85</v>
      </c>
      <c r="D59" s="9">
        <v>5904343</v>
      </c>
      <c r="F59"/>
    </row>
    <row r="60" spans="2:6" x14ac:dyDescent="0.3">
      <c r="B60" s="35" t="s">
        <v>77</v>
      </c>
      <c r="C60" s="36" t="s">
        <v>86</v>
      </c>
      <c r="D60" s="9">
        <v>6182703</v>
      </c>
      <c r="F60"/>
    </row>
    <row r="61" spans="2:6" x14ac:dyDescent="0.3">
      <c r="B61" s="35" t="s">
        <v>78</v>
      </c>
      <c r="C61" s="36" t="s">
        <v>86</v>
      </c>
      <c r="D61" s="9">
        <v>5703018</v>
      </c>
      <c r="F61"/>
    </row>
    <row r="62" spans="2:6" x14ac:dyDescent="0.3">
      <c r="B62" s="35" t="s">
        <v>79</v>
      </c>
      <c r="C62" s="36" t="s">
        <v>86</v>
      </c>
      <c r="D62" s="9">
        <v>5893340</v>
      </c>
      <c r="F62"/>
    </row>
    <row r="63" spans="2:6" x14ac:dyDescent="0.3">
      <c r="B63" s="35" t="s">
        <v>80</v>
      </c>
      <c r="C63" s="36" t="s">
        <v>87</v>
      </c>
      <c r="D63" s="9">
        <v>6481146</v>
      </c>
      <c r="F63"/>
    </row>
    <row r="64" spans="2:6" x14ac:dyDescent="0.3">
      <c r="B64" s="35" t="s">
        <v>81</v>
      </c>
      <c r="C64" s="36" t="s">
        <v>87</v>
      </c>
      <c r="D64" s="9">
        <v>6027385</v>
      </c>
      <c r="F64"/>
    </row>
    <row r="65" spans="2:6" x14ac:dyDescent="0.3">
      <c r="B65" s="35" t="s">
        <v>82</v>
      </c>
      <c r="C65" s="36" t="s">
        <v>87</v>
      </c>
      <c r="D65" s="9">
        <v>6278654</v>
      </c>
      <c r="F65"/>
    </row>
    <row r="66" spans="2:6" x14ac:dyDescent="0.3">
      <c r="B66" s="35" t="s">
        <v>77</v>
      </c>
      <c r="C66" s="36" t="s">
        <v>29</v>
      </c>
      <c r="D66" s="9">
        <v>5836860</v>
      </c>
      <c r="F66"/>
    </row>
    <row r="67" spans="2:6" x14ac:dyDescent="0.3">
      <c r="B67" s="35" t="s">
        <v>78</v>
      </c>
      <c r="C67" s="36" t="s">
        <v>29</v>
      </c>
      <c r="D67" s="9">
        <v>5376660</v>
      </c>
      <c r="F67"/>
    </row>
    <row r="68" spans="2:6" x14ac:dyDescent="0.3">
      <c r="B68" s="35" t="s">
        <v>79</v>
      </c>
      <c r="C68" s="36" t="s">
        <v>29</v>
      </c>
      <c r="D68" s="9">
        <v>6280166</v>
      </c>
      <c r="F68"/>
    </row>
    <row r="69" spans="2:6" x14ac:dyDescent="0.3">
      <c r="B69" s="35" t="s">
        <v>80</v>
      </c>
      <c r="C69" s="36" t="s">
        <v>29</v>
      </c>
      <c r="D69" s="9">
        <v>5584961</v>
      </c>
      <c r="F69"/>
    </row>
    <row r="70" spans="2:6" x14ac:dyDescent="0.3">
      <c r="B70" s="35" t="s">
        <v>81</v>
      </c>
      <c r="C70" s="36" t="s">
        <v>28</v>
      </c>
      <c r="D70" s="9">
        <v>5880208</v>
      </c>
      <c r="F70"/>
    </row>
    <row r="71" spans="2:6" x14ac:dyDescent="0.3">
      <c r="B71" s="35" t="s">
        <v>82</v>
      </c>
      <c r="C71" s="36" t="s">
        <v>28</v>
      </c>
      <c r="D71" s="9">
        <v>6419410</v>
      </c>
      <c r="F71"/>
    </row>
    <row r="72" spans="2:6" x14ac:dyDescent="0.3">
      <c r="B72" s="35" t="s">
        <v>77</v>
      </c>
      <c r="C72" s="36" t="s">
        <v>28</v>
      </c>
      <c r="D72" s="9">
        <v>6135761</v>
      </c>
      <c r="F72"/>
    </row>
    <row r="73" spans="2:6" x14ac:dyDescent="0.3">
      <c r="B73" s="35" t="s">
        <v>78</v>
      </c>
      <c r="C73" s="36" t="s">
        <v>83</v>
      </c>
      <c r="D73" s="9">
        <v>6260059</v>
      </c>
      <c r="F73"/>
    </row>
    <row r="74" spans="2:6" x14ac:dyDescent="0.3">
      <c r="B74" s="35" t="s">
        <v>79</v>
      </c>
      <c r="C74" s="36" t="s">
        <v>83</v>
      </c>
      <c r="D74" s="9">
        <v>6084895</v>
      </c>
      <c r="F74"/>
    </row>
    <row r="75" spans="2:6" x14ac:dyDescent="0.3">
      <c r="B75" s="35" t="s">
        <v>80</v>
      </c>
      <c r="C75" s="36" t="s">
        <v>83</v>
      </c>
      <c r="D75" s="9">
        <v>6449037</v>
      </c>
      <c r="F75"/>
    </row>
    <row r="76" spans="2:6" x14ac:dyDescent="0.3">
      <c r="B76" s="35" t="s">
        <v>81</v>
      </c>
      <c r="C76" s="36" t="s">
        <v>29</v>
      </c>
      <c r="D76" s="9">
        <v>6559218</v>
      </c>
      <c r="F76"/>
    </row>
    <row r="77" spans="2:6" x14ac:dyDescent="0.3">
      <c r="B77" s="35" t="s">
        <v>82</v>
      </c>
      <c r="C77" s="36" t="s">
        <v>29</v>
      </c>
      <c r="D77" s="9">
        <v>5673119</v>
      </c>
      <c r="F77"/>
    </row>
    <row r="78" spans="2:6" x14ac:dyDescent="0.3">
      <c r="B78" s="35" t="s">
        <v>77</v>
      </c>
      <c r="C78" s="36" t="s">
        <v>84</v>
      </c>
      <c r="D78" s="9">
        <v>5517514</v>
      </c>
      <c r="F78"/>
    </row>
    <row r="79" spans="2:6" x14ac:dyDescent="0.3">
      <c r="B79" s="35" t="s">
        <v>78</v>
      </c>
      <c r="C79" s="36" t="s">
        <v>84</v>
      </c>
      <c r="D79" s="9">
        <v>5142683</v>
      </c>
      <c r="F79"/>
    </row>
    <row r="80" spans="2:6" x14ac:dyDescent="0.3">
      <c r="B80" s="35" t="s">
        <v>79</v>
      </c>
      <c r="C80" s="36" t="s">
        <v>84</v>
      </c>
      <c r="D80" s="9">
        <v>6642221</v>
      </c>
      <c r="F80"/>
    </row>
    <row r="81" spans="2:6" x14ac:dyDescent="0.3">
      <c r="B81" s="35" t="s">
        <v>80</v>
      </c>
      <c r="C81" s="36" t="s">
        <v>85</v>
      </c>
      <c r="D81" s="9">
        <v>5627938</v>
      </c>
      <c r="F81"/>
    </row>
    <row r="82" spans="2:6" x14ac:dyDescent="0.3">
      <c r="B82" s="35" t="s">
        <v>81</v>
      </c>
      <c r="C82" s="36" t="s">
        <v>85</v>
      </c>
      <c r="D82" s="9">
        <v>6416767</v>
      </c>
      <c r="F82"/>
    </row>
    <row r="83" spans="2:6" x14ac:dyDescent="0.3">
      <c r="B83" s="35" t="s">
        <v>82</v>
      </c>
      <c r="C83" s="36" t="s">
        <v>85</v>
      </c>
      <c r="D83" s="9">
        <v>5567650</v>
      </c>
      <c r="F83"/>
    </row>
    <row r="84" spans="2:6" x14ac:dyDescent="0.3">
      <c r="B84" s="35" t="s">
        <v>77</v>
      </c>
      <c r="C84" s="36" t="s">
        <v>86</v>
      </c>
      <c r="D84" s="9">
        <v>6831187</v>
      </c>
      <c r="F84"/>
    </row>
    <row r="85" spans="2:6" x14ac:dyDescent="0.3">
      <c r="B85" s="35" t="s">
        <v>78</v>
      </c>
      <c r="C85" s="36" t="s">
        <v>86</v>
      </c>
      <c r="D85" s="9">
        <v>6640814</v>
      </c>
      <c r="F85"/>
    </row>
    <row r="86" spans="2:6" x14ac:dyDescent="0.3">
      <c r="B86" s="35" t="s">
        <v>79</v>
      </c>
      <c r="C86" s="36" t="s">
        <v>86</v>
      </c>
      <c r="D86" s="9">
        <v>6107788</v>
      </c>
      <c r="F86"/>
    </row>
    <row r="87" spans="2:6" x14ac:dyDescent="0.3">
      <c r="B87" s="35" t="s">
        <v>80</v>
      </c>
      <c r="C87" s="36" t="s">
        <v>87</v>
      </c>
      <c r="D87" s="9">
        <v>5958725</v>
      </c>
      <c r="F87"/>
    </row>
    <row r="88" spans="2:6" x14ac:dyDescent="0.3">
      <c r="B88" s="35" t="s">
        <v>81</v>
      </c>
      <c r="C88" s="36" t="s">
        <v>87</v>
      </c>
      <c r="D88" s="9">
        <v>5517598</v>
      </c>
      <c r="F88"/>
    </row>
    <row r="89" spans="2:6" x14ac:dyDescent="0.3">
      <c r="B89" s="35" t="s">
        <v>82</v>
      </c>
      <c r="C89" s="36" t="s">
        <v>87</v>
      </c>
      <c r="D89" s="9">
        <v>5392752</v>
      </c>
      <c r="F89"/>
    </row>
    <row r="90" spans="2:6" x14ac:dyDescent="0.3">
      <c r="B90" s="35" t="s">
        <v>77</v>
      </c>
      <c r="C90" s="36" t="s">
        <v>29</v>
      </c>
      <c r="D90" s="9">
        <v>5567460</v>
      </c>
      <c r="F90"/>
    </row>
    <row r="91" spans="2:6" x14ac:dyDescent="0.3">
      <c r="B91" s="35" t="s">
        <v>78</v>
      </c>
      <c r="C91" s="36" t="s">
        <v>29</v>
      </c>
      <c r="D91" s="9">
        <v>6529740</v>
      </c>
      <c r="F91"/>
    </row>
    <row r="92" spans="2:6" x14ac:dyDescent="0.3">
      <c r="B92" s="35" t="s">
        <v>79</v>
      </c>
      <c r="C92" s="36" t="s">
        <v>29</v>
      </c>
      <c r="D92" s="9">
        <v>6004479</v>
      </c>
      <c r="F92"/>
    </row>
    <row r="93" spans="2:6" x14ac:dyDescent="0.3">
      <c r="B93" s="35" t="s">
        <v>80</v>
      </c>
      <c r="C93" s="36" t="s">
        <v>29</v>
      </c>
      <c r="D93" s="9">
        <v>6219442</v>
      </c>
      <c r="F93"/>
    </row>
    <row r="94" spans="2:6" x14ac:dyDescent="0.3">
      <c r="B94" s="35" t="s">
        <v>81</v>
      </c>
      <c r="C94" s="36" t="s">
        <v>28</v>
      </c>
      <c r="D94" s="9">
        <v>6890260</v>
      </c>
      <c r="F94"/>
    </row>
    <row r="95" spans="2:6" x14ac:dyDescent="0.3">
      <c r="B95" s="35" t="s">
        <v>82</v>
      </c>
      <c r="C95" s="36" t="s">
        <v>28</v>
      </c>
      <c r="D95" s="9">
        <v>6496929</v>
      </c>
      <c r="F95"/>
    </row>
    <row r="96" spans="2:6" x14ac:dyDescent="0.3">
      <c r="B96" s="35" t="s">
        <v>77</v>
      </c>
      <c r="C96" s="36" t="s">
        <v>28</v>
      </c>
      <c r="D96" s="9">
        <v>6444532</v>
      </c>
      <c r="F96"/>
    </row>
    <row r="97" spans="2:6" x14ac:dyDescent="0.3">
      <c r="B97" s="35" t="s">
        <v>78</v>
      </c>
      <c r="C97" s="36" t="s">
        <v>83</v>
      </c>
      <c r="D97" s="9">
        <v>5959040</v>
      </c>
      <c r="F97"/>
    </row>
    <row r="98" spans="2:6" x14ac:dyDescent="0.3">
      <c r="B98" s="35" t="s">
        <v>79</v>
      </c>
      <c r="C98" s="36" t="s">
        <v>83</v>
      </c>
      <c r="D98" s="9">
        <v>6504121</v>
      </c>
      <c r="F98"/>
    </row>
    <row r="99" spans="2:6" x14ac:dyDescent="0.3">
      <c r="B99" s="35" t="s">
        <v>80</v>
      </c>
      <c r="C99" s="36" t="s">
        <v>83</v>
      </c>
      <c r="D99" s="9">
        <v>6977580</v>
      </c>
      <c r="F99"/>
    </row>
    <row r="100" spans="2:6" x14ac:dyDescent="0.3">
      <c r="B100" s="35" t="s">
        <v>81</v>
      </c>
      <c r="C100" s="36" t="s">
        <v>29</v>
      </c>
      <c r="D100" s="9">
        <v>6156897</v>
      </c>
      <c r="F100"/>
    </row>
    <row r="101" spans="2:6" x14ac:dyDescent="0.3">
      <c r="B101" s="35" t="s">
        <v>82</v>
      </c>
      <c r="C101" s="36" t="s">
        <v>29</v>
      </c>
      <c r="D101" s="9">
        <v>6157573</v>
      </c>
      <c r="F101"/>
    </row>
    <row r="102" spans="2:6" x14ac:dyDescent="0.3">
      <c r="B102" s="35" t="s">
        <v>77</v>
      </c>
      <c r="C102" s="36" t="s">
        <v>84</v>
      </c>
      <c r="D102" s="9">
        <v>6652818</v>
      </c>
      <c r="F102"/>
    </row>
    <row r="103" spans="2:6" x14ac:dyDescent="0.3">
      <c r="B103" s="35" t="s">
        <v>78</v>
      </c>
      <c r="C103" s="36" t="s">
        <v>84</v>
      </c>
      <c r="D103" s="9">
        <v>6627220</v>
      </c>
      <c r="F103"/>
    </row>
    <row r="104" spans="2:6" x14ac:dyDescent="0.3">
      <c r="B104" s="35" t="s">
        <v>79</v>
      </c>
      <c r="C104" s="36" t="s">
        <v>84</v>
      </c>
      <c r="D104" s="9">
        <v>6713394</v>
      </c>
      <c r="F104"/>
    </row>
    <row r="105" spans="2:6" x14ac:dyDescent="0.3">
      <c r="B105" s="35" t="s">
        <v>80</v>
      </c>
      <c r="C105" s="36" t="s">
        <v>85</v>
      </c>
      <c r="D105" s="9">
        <v>6806350</v>
      </c>
      <c r="F105"/>
    </row>
    <row r="106" spans="2:6" x14ac:dyDescent="0.3">
      <c r="B106" s="35" t="s">
        <v>81</v>
      </c>
      <c r="C106" s="36" t="s">
        <v>85</v>
      </c>
      <c r="D106" s="9">
        <v>6317965</v>
      </c>
      <c r="F106"/>
    </row>
    <row r="107" spans="2:6" x14ac:dyDescent="0.3">
      <c r="B107" s="35" t="s">
        <v>82</v>
      </c>
      <c r="C107" s="36" t="s">
        <v>85</v>
      </c>
      <c r="D107" s="9">
        <v>5249179</v>
      </c>
      <c r="F107"/>
    </row>
    <row r="108" spans="2:6" x14ac:dyDescent="0.3">
      <c r="B108" s="35" t="s">
        <v>77</v>
      </c>
      <c r="C108" s="36" t="s">
        <v>86</v>
      </c>
      <c r="D108" s="9">
        <v>5083902</v>
      </c>
      <c r="F108"/>
    </row>
    <row r="109" spans="2:6" x14ac:dyDescent="0.3">
      <c r="B109" s="35" t="s">
        <v>78</v>
      </c>
      <c r="C109" s="36" t="s">
        <v>86</v>
      </c>
      <c r="D109" s="9">
        <v>5867343</v>
      </c>
      <c r="F109"/>
    </row>
    <row r="110" spans="2:6" x14ac:dyDescent="0.3">
      <c r="B110" s="35" t="s">
        <v>79</v>
      </c>
      <c r="C110" s="36" t="s">
        <v>86</v>
      </c>
      <c r="D110" s="9">
        <v>5842316</v>
      </c>
      <c r="F110"/>
    </row>
    <row r="111" spans="2:6" x14ac:dyDescent="0.3">
      <c r="B111" s="35" t="s">
        <v>80</v>
      </c>
      <c r="C111" s="36" t="s">
        <v>87</v>
      </c>
      <c r="D111" s="9">
        <v>6426295</v>
      </c>
      <c r="F111"/>
    </row>
    <row r="112" spans="2:6" x14ac:dyDescent="0.3">
      <c r="B112" s="35" t="s">
        <v>81</v>
      </c>
      <c r="C112" s="36" t="s">
        <v>87</v>
      </c>
      <c r="D112" s="9">
        <v>6659498</v>
      </c>
      <c r="F112"/>
    </row>
    <row r="113" spans="2:6" x14ac:dyDescent="0.3">
      <c r="B113" s="35" t="s">
        <v>82</v>
      </c>
      <c r="C113" s="36" t="s">
        <v>87</v>
      </c>
      <c r="D113" s="9">
        <v>5875517</v>
      </c>
      <c r="F113"/>
    </row>
    <row r="114" spans="2:6" x14ac:dyDescent="0.3">
      <c r="B114" s="35" t="s">
        <v>77</v>
      </c>
      <c r="C114" s="36" t="s">
        <v>29</v>
      </c>
      <c r="D114" s="9">
        <v>6009330</v>
      </c>
      <c r="F114"/>
    </row>
    <row r="115" spans="2:6" x14ac:dyDescent="0.3">
      <c r="B115" s="35" t="s">
        <v>78</v>
      </c>
      <c r="C115" s="36" t="s">
        <v>29</v>
      </c>
      <c r="D115" s="9">
        <v>6733608</v>
      </c>
      <c r="F115"/>
    </row>
    <row r="116" spans="2:6" x14ac:dyDescent="0.3">
      <c r="B116" s="35" t="s">
        <v>79</v>
      </c>
      <c r="C116" s="36" t="s">
        <v>29</v>
      </c>
      <c r="D116" s="9">
        <v>5334460</v>
      </c>
      <c r="F116"/>
    </row>
    <row r="117" spans="2:6" x14ac:dyDescent="0.3">
      <c r="B117" s="35" t="s">
        <v>80</v>
      </c>
      <c r="C117" s="36" t="s">
        <v>29</v>
      </c>
      <c r="D117" s="9">
        <v>6327484</v>
      </c>
      <c r="F117"/>
    </row>
    <row r="118" spans="2:6" x14ac:dyDescent="0.3">
      <c r="B118" s="35" t="s">
        <v>81</v>
      </c>
      <c r="C118" s="36" t="s">
        <v>28</v>
      </c>
      <c r="D118" s="9">
        <v>5416402</v>
      </c>
      <c r="F118"/>
    </row>
    <row r="119" spans="2:6" x14ac:dyDescent="0.3">
      <c r="B119" s="35" t="s">
        <v>82</v>
      </c>
      <c r="C119" s="36" t="s">
        <v>28</v>
      </c>
      <c r="D119" s="9">
        <v>6270332</v>
      </c>
      <c r="F119"/>
    </row>
    <row r="120" spans="2:6" x14ac:dyDescent="0.3">
      <c r="B120" s="35" t="s">
        <v>77</v>
      </c>
      <c r="C120" s="36" t="s">
        <v>28</v>
      </c>
      <c r="D120" s="9">
        <v>6552674</v>
      </c>
      <c r="F120"/>
    </row>
    <row r="121" spans="2:6" x14ac:dyDescent="0.3">
      <c r="B121" s="35" t="s">
        <v>78</v>
      </c>
      <c r="C121" s="36" t="s">
        <v>83</v>
      </c>
      <c r="D121" s="9">
        <v>5734370</v>
      </c>
      <c r="F121"/>
    </row>
    <row r="122" spans="2:6" x14ac:dyDescent="0.3">
      <c r="B122" s="35" t="s">
        <v>79</v>
      </c>
      <c r="C122" s="36" t="s">
        <v>83</v>
      </c>
      <c r="D122" s="9">
        <v>6519137</v>
      </c>
      <c r="F122"/>
    </row>
    <row r="123" spans="2:6" x14ac:dyDescent="0.3">
      <c r="B123" s="35" t="s">
        <v>80</v>
      </c>
      <c r="C123" s="36" t="s">
        <v>83</v>
      </c>
      <c r="D123" s="9">
        <v>6121226</v>
      </c>
      <c r="F123"/>
    </row>
    <row r="124" spans="2:6" x14ac:dyDescent="0.3">
      <c r="B124" s="35" t="s">
        <v>81</v>
      </c>
      <c r="C124" s="36" t="s">
        <v>29</v>
      </c>
      <c r="D124" s="9">
        <v>6785341</v>
      </c>
      <c r="F124"/>
    </row>
    <row r="125" spans="2:6" x14ac:dyDescent="0.3">
      <c r="B125" s="35" t="s">
        <v>82</v>
      </c>
      <c r="C125" s="36" t="s">
        <v>29</v>
      </c>
      <c r="D125" s="9">
        <v>5060189</v>
      </c>
      <c r="F125"/>
    </row>
    <row r="126" spans="2:6" x14ac:dyDescent="0.3">
      <c r="B126" s="35" t="s">
        <v>77</v>
      </c>
      <c r="C126" s="36" t="s">
        <v>84</v>
      </c>
      <c r="D126" s="9">
        <v>6049319</v>
      </c>
      <c r="F126"/>
    </row>
    <row r="127" spans="2:6" x14ac:dyDescent="0.3">
      <c r="B127" s="35" t="s">
        <v>78</v>
      </c>
      <c r="C127" s="36" t="s">
        <v>84</v>
      </c>
      <c r="D127" s="9">
        <v>5570993</v>
      </c>
      <c r="F127"/>
    </row>
    <row r="128" spans="2:6" x14ac:dyDescent="0.3">
      <c r="B128" s="35" t="s">
        <v>79</v>
      </c>
      <c r="C128" s="36" t="s">
        <v>84</v>
      </c>
      <c r="D128" s="9">
        <v>6250691</v>
      </c>
      <c r="F128"/>
    </row>
    <row r="129" spans="2:6" x14ac:dyDescent="0.3">
      <c r="B129" s="35" t="s">
        <v>80</v>
      </c>
      <c r="C129" s="36" t="s">
        <v>85</v>
      </c>
      <c r="D129" s="9">
        <v>5404867</v>
      </c>
      <c r="F129"/>
    </row>
    <row r="130" spans="2:6" x14ac:dyDescent="0.3">
      <c r="B130" s="35" t="s">
        <v>81</v>
      </c>
      <c r="C130" s="36" t="s">
        <v>85</v>
      </c>
      <c r="D130" s="9">
        <v>6651190</v>
      </c>
      <c r="F130"/>
    </row>
    <row r="131" spans="2:6" x14ac:dyDescent="0.3">
      <c r="B131" s="35" t="s">
        <v>82</v>
      </c>
      <c r="C131" s="36" t="s">
        <v>85</v>
      </c>
      <c r="D131" s="9">
        <v>5808494</v>
      </c>
      <c r="F131"/>
    </row>
    <row r="132" spans="2:6" x14ac:dyDescent="0.3">
      <c r="B132" s="35" t="s">
        <v>77</v>
      </c>
      <c r="C132" s="36" t="s">
        <v>86</v>
      </c>
      <c r="D132" s="9">
        <v>6256945</v>
      </c>
      <c r="F132"/>
    </row>
    <row r="133" spans="2:6" x14ac:dyDescent="0.3">
      <c r="B133" s="35" t="s">
        <v>78</v>
      </c>
      <c r="C133" s="36" t="s">
        <v>86</v>
      </c>
      <c r="D133" s="9">
        <v>5087917</v>
      </c>
      <c r="F133"/>
    </row>
    <row r="134" spans="2:6" x14ac:dyDescent="0.3">
      <c r="B134" s="35" t="s">
        <v>79</v>
      </c>
      <c r="C134" s="36" t="s">
        <v>86</v>
      </c>
      <c r="D134" s="9">
        <v>6087137</v>
      </c>
      <c r="F134"/>
    </row>
    <row r="135" spans="2:6" x14ac:dyDescent="0.3">
      <c r="B135" s="35" t="s">
        <v>80</v>
      </c>
      <c r="C135" s="36" t="s">
        <v>87</v>
      </c>
      <c r="D135" s="9">
        <v>5611034</v>
      </c>
      <c r="F135"/>
    </row>
    <row r="136" spans="2:6" x14ac:dyDescent="0.3">
      <c r="B136" s="35" t="s">
        <v>81</v>
      </c>
      <c r="C136" s="36" t="s">
        <v>87</v>
      </c>
      <c r="D136" s="9">
        <v>6730209</v>
      </c>
      <c r="F136"/>
    </row>
    <row r="137" spans="2:6" x14ac:dyDescent="0.3">
      <c r="B137" s="35" t="s">
        <v>82</v>
      </c>
      <c r="C137" s="36" t="s">
        <v>87</v>
      </c>
      <c r="D137" s="9">
        <v>5006124</v>
      </c>
      <c r="F137"/>
    </row>
    <row r="138" spans="2:6" x14ac:dyDescent="0.3">
      <c r="B138" s="35" t="s">
        <v>77</v>
      </c>
      <c r="C138" s="36" t="s">
        <v>29</v>
      </c>
      <c r="D138" s="9">
        <v>6454819</v>
      </c>
      <c r="F138"/>
    </row>
    <row r="139" spans="2:6" x14ac:dyDescent="0.3">
      <c r="B139" s="35" t="s">
        <v>78</v>
      </c>
      <c r="C139" s="36" t="s">
        <v>29</v>
      </c>
      <c r="D139" s="9">
        <v>6863097</v>
      </c>
      <c r="F139"/>
    </row>
    <row r="140" spans="2:6" x14ac:dyDescent="0.3">
      <c r="B140" s="35" t="s">
        <v>79</v>
      </c>
      <c r="C140" s="36" t="s">
        <v>29</v>
      </c>
      <c r="D140" s="9">
        <v>5034398</v>
      </c>
      <c r="F140"/>
    </row>
    <row r="141" spans="2:6" x14ac:dyDescent="0.3">
      <c r="B141" s="35" t="s">
        <v>80</v>
      </c>
      <c r="C141" s="36" t="s">
        <v>29</v>
      </c>
      <c r="D141" s="9">
        <v>6081236</v>
      </c>
      <c r="F141"/>
    </row>
    <row r="142" spans="2:6" x14ac:dyDescent="0.3">
      <c r="B142" s="35" t="s">
        <v>81</v>
      </c>
      <c r="C142" s="36" t="s">
        <v>28</v>
      </c>
      <c r="D142" s="9">
        <v>5030501</v>
      </c>
      <c r="F142"/>
    </row>
    <row r="143" spans="2:6" x14ac:dyDescent="0.3">
      <c r="B143" s="35" t="s">
        <v>82</v>
      </c>
      <c r="C143" s="36" t="s">
        <v>28</v>
      </c>
      <c r="D143" s="9">
        <v>6097206</v>
      </c>
      <c r="F143"/>
    </row>
    <row r="144" spans="2:6" x14ac:dyDescent="0.3">
      <c r="B144" s="35" t="s">
        <v>77</v>
      </c>
      <c r="C144" s="36" t="s">
        <v>28</v>
      </c>
      <c r="D144" s="9">
        <v>5983209</v>
      </c>
      <c r="F144"/>
    </row>
    <row r="145" spans="2:6" x14ac:dyDescent="0.3">
      <c r="B145" s="35" t="s">
        <v>78</v>
      </c>
      <c r="C145" s="36" t="s">
        <v>83</v>
      </c>
      <c r="D145" s="9">
        <v>5847702</v>
      </c>
      <c r="F145"/>
    </row>
    <row r="146" spans="2:6" x14ac:dyDescent="0.3">
      <c r="B146" s="35" t="s">
        <v>79</v>
      </c>
      <c r="C146" s="36" t="s">
        <v>83</v>
      </c>
      <c r="D146" s="9">
        <v>5789140</v>
      </c>
      <c r="F146"/>
    </row>
    <row r="147" spans="2:6" x14ac:dyDescent="0.3">
      <c r="B147" s="35" t="s">
        <v>80</v>
      </c>
      <c r="C147" s="36" t="s">
        <v>83</v>
      </c>
      <c r="D147" s="9">
        <v>6074014</v>
      </c>
      <c r="F147"/>
    </row>
    <row r="148" spans="2:6" x14ac:dyDescent="0.3">
      <c r="B148" s="35" t="s">
        <v>81</v>
      </c>
      <c r="C148" s="36" t="s">
        <v>29</v>
      </c>
      <c r="D148" s="9">
        <v>5795806</v>
      </c>
      <c r="F148"/>
    </row>
    <row r="149" spans="2:6" x14ac:dyDescent="0.3">
      <c r="B149" s="35" t="s">
        <v>82</v>
      </c>
      <c r="C149" s="36" t="s">
        <v>29</v>
      </c>
      <c r="D149" s="9">
        <v>6171928</v>
      </c>
      <c r="F149"/>
    </row>
    <row r="150" spans="2:6" x14ac:dyDescent="0.3">
      <c r="B150" s="35" t="s">
        <v>77</v>
      </c>
      <c r="C150" s="36" t="s">
        <v>84</v>
      </c>
      <c r="D150" s="9">
        <v>5587119</v>
      </c>
      <c r="F150"/>
    </row>
    <row r="151" spans="2:6" x14ac:dyDescent="0.3">
      <c r="B151" s="35" t="s">
        <v>78</v>
      </c>
      <c r="C151" s="36" t="s">
        <v>84</v>
      </c>
      <c r="D151" s="9">
        <v>5028791</v>
      </c>
      <c r="F151"/>
    </row>
    <row r="152" spans="2:6" x14ac:dyDescent="0.3">
      <c r="B152" s="35" t="s">
        <v>79</v>
      </c>
      <c r="C152" s="36" t="s">
        <v>84</v>
      </c>
      <c r="D152" s="9">
        <v>5868840</v>
      </c>
      <c r="F152"/>
    </row>
    <row r="153" spans="2:6" x14ac:dyDescent="0.3">
      <c r="B153" s="35" t="s">
        <v>80</v>
      </c>
      <c r="C153" s="36" t="s">
        <v>85</v>
      </c>
      <c r="D153" s="9">
        <v>5150899</v>
      </c>
      <c r="F153"/>
    </row>
    <row r="154" spans="2:6" x14ac:dyDescent="0.3">
      <c r="B154" s="35" t="s">
        <v>81</v>
      </c>
      <c r="C154" s="36" t="s">
        <v>85</v>
      </c>
      <c r="D154" s="9">
        <v>5975733</v>
      </c>
      <c r="F154"/>
    </row>
    <row r="155" spans="2:6" x14ac:dyDescent="0.3">
      <c r="B155" s="35" t="s">
        <v>82</v>
      </c>
      <c r="C155" s="36" t="s">
        <v>85</v>
      </c>
      <c r="D155" s="9">
        <v>6532281</v>
      </c>
      <c r="F155"/>
    </row>
    <row r="156" spans="2:6" x14ac:dyDescent="0.3">
      <c r="B156" s="35" t="s">
        <v>77</v>
      </c>
      <c r="C156" s="36" t="s">
        <v>86</v>
      </c>
      <c r="D156" s="9">
        <v>6201713</v>
      </c>
      <c r="F156"/>
    </row>
    <row r="157" spans="2:6" x14ac:dyDescent="0.3">
      <c r="B157" s="35" t="s">
        <v>78</v>
      </c>
      <c r="C157" s="36" t="s">
        <v>86</v>
      </c>
      <c r="D157" s="9">
        <v>6819180</v>
      </c>
      <c r="F157"/>
    </row>
    <row r="158" spans="2:6" x14ac:dyDescent="0.3">
      <c r="B158" s="35" t="s">
        <v>79</v>
      </c>
      <c r="C158" s="36" t="s">
        <v>86</v>
      </c>
      <c r="D158" s="9">
        <v>5630426</v>
      </c>
      <c r="F158"/>
    </row>
    <row r="159" spans="2:6" x14ac:dyDescent="0.3">
      <c r="B159" s="35" t="s">
        <v>80</v>
      </c>
      <c r="C159" s="36" t="s">
        <v>87</v>
      </c>
      <c r="D159" s="9">
        <v>5022001</v>
      </c>
      <c r="F159"/>
    </row>
    <row r="160" spans="2:6" x14ac:dyDescent="0.3">
      <c r="B160" s="35" t="s">
        <v>81</v>
      </c>
      <c r="C160" s="36" t="s">
        <v>87</v>
      </c>
      <c r="D160" s="9">
        <v>5292468</v>
      </c>
      <c r="F160"/>
    </row>
    <row r="161" spans="2:6" x14ac:dyDescent="0.3">
      <c r="B161" s="35" t="s">
        <v>82</v>
      </c>
      <c r="C161" s="36" t="s">
        <v>28</v>
      </c>
      <c r="D161" s="9">
        <v>5127591</v>
      </c>
      <c r="F161"/>
    </row>
  </sheetData>
  <mergeCells count="4">
    <mergeCell ref="A2:D6"/>
    <mergeCell ref="E2:N6"/>
    <mergeCell ref="H10:I12"/>
    <mergeCell ref="J10:K12"/>
  </mergeCells>
  <conditionalFormatting sqref="J19:J25">
    <cfRule type="cellIs" dxfId="5" priority="6" operator="equal">
      <formula>"✔"</formula>
    </cfRule>
    <cfRule type="cellIs" dxfId="4" priority="5" operator="equal">
      <formula>"✘"</formula>
    </cfRule>
    <cfRule type="expression" dxfId="3" priority="2">
      <formula>$G19=""</formula>
    </cfRule>
  </conditionalFormatting>
  <conditionalFormatting sqref="K19:K25">
    <cfRule type="cellIs" dxfId="2" priority="4" operator="equal">
      <formula>"✔"</formula>
    </cfRule>
    <cfRule type="cellIs" dxfId="1" priority="3" operator="equal">
      <formula>"✘"</formula>
    </cfRule>
    <cfRule type="expression" dxfId="0" priority="1">
      <formula>$H19=""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FUNCIÓN SI</vt:lpstr>
      <vt:lpstr>SI (Simple)</vt:lpstr>
      <vt:lpstr>SI Condicional Y</vt:lpstr>
      <vt:lpstr>Sumas y Cuentas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Javier González Villalba</dc:creator>
  <cp:lastModifiedBy>Carlos Javier González Villalba</cp:lastModifiedBy>
  <dcterms:created xsi:type="dcterms:W3CDTF">2021-01-02T14:20:35Z</dcterms:created>
  <dcterms:modified xsi:type="dcterms:W3CDTF">2021-04-21T20:24:37Z</dcterms:modified>
</cp:coreProperties>
</file>