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E:\FCE\01. PRESENCIAL\BÁSICO\Archivos Presenciales\"/>
    </mc:Choice>
  </mc:AlternateContent>
  <xr:revisionPtr revIDLastSave="0" documentId="13_ncr:1_{91895C3E-6078-4D74-81F1-03FD64860BBC}" xr6:coauthVersionLast="47" xr6:coauthVersionMax="47" xr10:uidLastSave="{00000000-0000-0000-0000-000000000000}"/>
  <bookViews>
    <workbookView xWindow="-108" yWindow="-108" windowWidth="23256" windowHeight="13176" xr2:uid="{A391DF94-4A44-46CC-AA32-A11D934339E9}"/>
  </bookViews>
  <sheets>
    <sheet name="¡Bienvenido!" sheetId="1" r:id="rId1"/>
    <sheet name="FÓRMULAS" sheetId="21" r:id="rId2"/>
    <sheet name="FUNCIONES" sheetId="17" r:id="rId3"/>
    <sheet name="ANCLAJE" sheetId="22" r:id="rId4"/>
    <sheet name="QUIZ UNIDAD V" sheetId="23"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23" l="1"/>
  <c r="A44" i="23" s="1"/>
  <c r="H44" i="23"/>
  <c r="B44" i="23" s="1"/>
  <c r="H46" i="23"/>
  <c r="B46" i="23" s="1"/>
  <c r="G46" i="23"/>
  <c r="A46" i="23" s="1"/>
  <c r="H45" i="23"/>
  <c r="B45" i="23" s="1"/>
  <c r="G45" i="23"/>
  <c r="A45" i="23" s="1"/>
  <c r="O54" i="23"/>
  <c r="A50" i="23" s="1"/>
  <c r="H47" i="23"/>
  <c r="B47" i="23" s="1"/>
  <c r="G47" i="23"/>
  <c r="D24" i="23"/>
  <c r="H17" i="23"/>
  <c r="B17" i="23" s="1"/>
  <c r="H24" i="23"/>
  <c r="B24" i="23" s="1"/>
  <c r="A24" i="23"/>
  <c r="A47" i="23"/>
  <c r="D17" i="23"/>
  <c r="A17" i="23" s="1"/>
  <c r="L8" i="23" l="1"/>
  <c r="K19" i="17"/>
  <c r="K15" i="17"/>
  <c r="H29" i="17"/>
  <c r="I29" i="17"/>
  <c r="H30" i="17"/>
  <c r="I30" i="17"/>
  <c r="G30" i="17"/>
  <c r="G29" i="17"/>
  <c r="H27" i="17"/>
  <c r="I27" i="17"/>
  <c r="H28" i="17"/>
  <c r="I28" i="17"/>
  <c r="G28" i="17"/>
  <c r="G27" i="17"/>
  <c r="H26" i="17"/>
  <c r="I26" i="17"/>
  <c r="G26" i="17"/>
  <c r="E44" i="21"/>
  <c r="F44" i="21"/>
  <c r="G44" i="21"/>
  <c r="H44" i="21"/>
  <c r="I44" i="21"/>
  <c r="J44" i="21"/>
  <c r="E45" i="21"/>
  <c r="F45" i="21"/>
  <c r="G45" i="21"/>
  <c r="H45" i="21"/>
  <c r="I45" i="21"/>
  <c r="J45" i="21"/>
  <c r="E42" i="21"/>
  <c r="F42" i="21"/>
  <c r="G42" i="21"/>
  <c r="H42" i="21"/>
  <c r="I42" i="21"/>
  <c r="J42" i="21"/>
  <c r="E43" i="21"/>
  <c r="F43" i="21"/>
  <c r="G43" i="21"/>
  <c r="H43" i="21"/>
  <c r="I43" i="21"/>
  <c r="J43" i="21"/>
  <c r="J41" i="21"/>
  <c r="I41" i="21"/>
  <c r="H41" i="21"/>
  <c r="G41" i="21"/>
  <c r="F41" i="21"/>
  <c r="E41" i="21"/>
  <c r="K36" i="22"/>
  <c r="L36" i="22"/>
  <c r="M36" i="22"/>
  <c r="K34" i="22"/>
  <c r="L34" i="22"/>
  <c r="M34" i="22"/>
  <c r="K35" i="22"/>
  <c r="L35" i="22"/>
  <c r="M35" i="22"/>
  <c r="L33" i="22"/>
  <c r="M33" i="22"/>
  <c r="K33" i="22"/>
  <c r="G26" i="22" l="1"/>
  <c r="F26" i="22"/>
  <c r="E26" i="22"/>
  <c r="D24" i="22"/>
  <c r="G13" i="22"/>
  <c r="G14" i="22"/>
  <c r="G15" i="22"/>
  <c r="G12" i="22"/>
  <c r="F13" i="22"/>
  <c r="F14" i="22"/>
  <c r="F15" i="22"/>
  <c r="F12" i="22"/>
  <c r="D37" i="22" l="1"/>
  <c r="D38" i="22"/>
  <c r="D39" i="22"/>
  <c r="F39" i="22"/>
  <c r="F38" i="22"/>
  <c r="F37" i="22"/>
  <c r="E39" i="22"/>
  <c r="E38" i="22"/>
  <c r="E37" i="22"/>
  <c r="G39" i="22"/>
  <c r="G38" i="22"/>
  <c r="G37" i="22"/>
  <c r="H33" i="22"/>
  <c r="J33" i="22"/>
  <c r="I33" i="22"/>
  <c r="I36" i="22"/>
  <c r="H36" i="22"/>
  <c r="J36" i="22"/>
  <c r="J34" i="22"/>
  <c r="H34" i="22"/>
  <c r="I34" i="22"/>
  <c r="H35" i="22"/>
  <c r="I35" i="22"/>
  <c r="J35" i="22"/>
  <c r="H23" i="22"/>
  <c r="H21" i="22"/>
  <c r="I21" i="22"/>
  <c r="J22" i="22"/>
  <c r="J21" i="22"/>
  <c r="J20" i="22"/>
  <c r="H22" i="22"/>
  <c r="I23" i="22"/>
  <c r="I22" i="22"/>
  <c r="J23" i="22"/>
  <c r="I20" i="22"/>
  <c r="D25" i="22"/>
  <c r="D26" i="22"/>
  <c r="H20" i="22"/>
  <c r="E24" i="22"/>
  <c r="E25" i="22"/>
  <c r="F24" i="22"/>
  <c r="F25" i="22"/>
  <c r="G24" i="22"/>
  <c r="G2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tc={A2E88E06-2C20-4EEE-A6BB-39ADFB46D8F2}</author>
  </authors>
  <commentList>
    <comment ref="K33" authorId="0" shapeId="0" xr:uid="{A2E88E06-2C20-4EEE-A6BB-39ADFB46D8F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Ejemplo con Anclaje Total de la primera celda del rango.</t>
        </r>
      </text>
    </comment>
  </commentList>
</comments>
</file>

<file path=xl/sharedStrings.xml><?xml version="1.0" encoding="utf-8"?>
<sst xmlns="http://schemas.openxmlformats.org/spreadsheetml/2006/main" count="400" uniqueCount="139">
  <si>
    <t>Mini QUIZ</t>
  </si>
  <si>
    <t>QUIZ</t>
  </si>
  <si>
    <t>Puntos Logrados</t>
  </si>
  <si>
    <t>UNIDAD V</t>
  </si>
  <si>
    <t>FÓRMULAS Y FUNCIONES</t>
  </si>
  <si>
    <t>ANCLAJE</t>
  </si>
  <si>
    <t>Valor 1</t>
  </si>
  <si>
    <t>Valor 2</t>
  </si>
  <si>
    <t>Sin Anclaje</t>
  </si>
  <si>
    <t>Con Anclaje</t>
  </si>
  <si>
    <t>Valor 3</t>
  </si>
  <si>
    <t>Valor 4</t>
  </si>
  <si>
    <t>Total 1+2</t>
  </si>
  <si>
    <t>a</t>
  </si>
  <si>
    <t>b</t>
  </si>
  <si>
    <t>c</t>
  </si>
  <si>
    <t>d</t>
  </si>
  <si>
    <t>Total a+b</t>
  </si>
  <si>
    <t>Total 1+3</t>
  </si>
  <si>
    <t>Total 1+4</t>
  </si>
  <si>
    <t>Total a+c</t>
  </si>
  <si>
    <t>Total a+d</t>
  </si>
  <si>
    <t>Total 1+2+3</t>
  </si>
  <si>
    <t>Total 1+2+3+4</t>
  </si>
  <si>
    <t>Total 
1+2</t>
  </si>
  <si>
    <t>Total a+b+c</t>
  </si>
  <si>
    <t>Total a+b+c+d</t>
  </si>
  <si>
    <t>Año 1</t>
  </si>
  <si>
    <t>Año 2</t>
  </si>
  <si>
    <t>Año 3</t>
  </si>
  <si>
    <t>Mes</t>
  </si>
  <si>
    <t>Feb</t>
  </si>
  <si>
    <t>Mar</t>
  </si>
  <si>
    <t>Abr</t>
  </si>
  <si>
    <t>May</t>
  </si>
  <si>
    <t>Jun</t>
  </si>
  <si>
    <t>Jul</t>
  </si>
  <si>
    <t>Ago</t>
  </si>
  <si>
    <t>Sep</t>
  </si>
  <si>
    <t>Oct</t>
  </si>
  <si>
    <t>Nov</t>
  </si>
  <si>
    <t>Dic</t>
  </si>
  <si>
    <t>Cumulativo</t>
  </si>
  <si>
    <t>Años 1 al 3</t>
  </si>
  <si>
    <t>Años 1 al 2</t>
  </si>
  <si>
    <t>2 meses</t>
  </si>
  <si>
    <t>3 meses</t>
  </si>
  <si>
    <t>4 meses</t>
  </si>
  <si>
    <t>5 meses</t>
  </si>
  <si>
    <t>6 meses</t>
  </si>
  <si>
    <t>7 meses</t>
  </si>
  <si>
    <t>8 meses</t>
  </si>
  <si>
    <t>9 meses</t>
  </si>
  <si>
    <t>10 meses</t>
  </si>
  <si>
    <t>11 meses</t>
  </si>
  <si>
    <t>12 meses</t>
  </si>
  <si>
    <t>Número de pasajeros en el vuelo ASU-MIA</t>
  </si>
  <si>
    <t>obs.: datos ficticios</t>
  </si>
  <si>
    <t>FÓRMULAS</t>
  </si>
  <si>
    <t>X = {30×[40+10×(20-15)÷10]÷200}</t>
  </si>
  <si>
    <t>X = 30×40+10×20-8000÷200</t>
  </si>
  <si>
    <t>X = 3²³</t>
  </si>
  <si>
    <t>X = 2¹²</t>
  </si>
  <si>
    <t>X = 20²¹</t>
  </si>
  <si>
    <t>a)</t>
  </si>
  <si>
    <t>b)</t>
  </si>
  <si>
    <t>Calcular usando fórmulas del MS Excel las siguientes ecuaciones:</t>
  </si>
  <si>
    <t>Mayor que</t>
  </si>
  <si>
    <t>Menor que</t>
  </si>
  <si>
    <t>Menor o igual</t>
  </si>
  <si>
    <t>Diferentes</t>
  </si>
  <si>
    <t>Iguales</t>
  </si>
  <si>
    <t>Ejemplos: vamos comparar los valores 1 y 2 con fórmulas condicionales</t>
  </si>
  <si>
    <t>Hola</t>
  </si>
  <si>
    <t>A</t>
  </si>
  <si>
    <t>B</t>
  </si>
  <si>
    <t>Noten que las fórmulas condicionales también funcionan para valores de texto, como en las dos ultimas filas. La lógica en estos casos se dan por orden alfabética, don A es el menor valor, y Z el mayor valor.</t>
  </si>
  <si>
    <t>FUNCIONES</t>
  </si>
  <si>
    <t>SUMA</t>
  </si>
  <si>
    <t>MÁXIMO</t>
  </si>
  <si>
    <t>MÍNIMO</t>
  </si>
  <si>
    <t>PROMEDIO</t>
  </si>
  <si>
    <t>CONTAR</t>
  </si>
  <si>
    <r>
      <rPr>
        <b/>
        <sz val="11"/>
        <color theme="1"/>
        <rFont val="Tahoma"/>
        <family val="2"/>
      </rPr>
      <t>Ejemplo:</t>
    </r>
    <r>
      <rPr>
        <sz val="11"/>
        <color theme="1"/>
        <rFont val="Tahoma"/>
        <family val="2"/>
      </rPr>
      <t xml:space="preserve"> usar la base de datos para calcular la suma, el valor máximo, el valor mínimo, el valor promedio, y contar cuantos valores hay en cada año. Después, sumar todos los valores del año 1 que se refieran a junio, y contar todos que sean menores que 390.</t>
    </r>
  </si>
  <si>
    <t>Valor de Junio del año 1</t>
  </si>
  <si>
    <t>Cuenta de valores &lt; 390</t>
  </si>
  <si>
    <t>Georgi</t>
  </si>
  <si>
    <t>Bezalel</t>
  </si>
  <si>
    <t>Parto</t>
  </si>
  <si>
    <t>Chirstian</t>
  </si>
  <si>
    <t>Kyoichi</t>
  </si>
  <si>
    <t>Anneke</t>
  </si>
  <si>
    <t>Tzvetan</t>
  </si>
  <si>
    <t>Saniya</t>
  </si>
  <si>
    <t>Sumant</t>
  </si>
  <si>
    <t>Duangkaew</t>
  </si>
  <si>
    <t>Facello</t>
  </si>
  <si>
    <t>Simmel</t>
  </si>
  <si>
    <t>Bamford</t>
  </si>
  <si>
    <t>Koblick</t>
  </si>
  <si>
    <t>Maliniak</t>
  </si>
  <si>
    <t>Preusig</t>
  </si>
  <si>
    <t>Zielinski</t>
  </si>
  <si>
    <t>Kalloufi</t>
  </si>
  <si>
    <t>Peac</t>
  </si>
  <si>
    <t>Piveteau</t>
  </si>
  <si>
    <t>Año</t>
  </si>
  <si>
    <t>Nombre</t>
  </si>
  <si>
    <t>Apellido</t>
  </si>
  <si>
    <t>Sueldo</t>
  </si>
  <si>
    <t>Total Sueldos</t>
  </si>
  <si>
    <t>Cuantos años</t>
  </si>
  <si>
    <t>Respuesta 1.</t>
  </si>
  <si>
    <t>Respuesta 2.</t>
  </si>
  <si>
    <t>Base de datos</t>
  </si>
  <si>
    <t>1. Usar fórmulas para resolver las ecuaciones:</t>
  </si>
  <si>
    <t>X = {15×[20+5×(10-8)÷5]÷100}</t>
  </si>
  <si>
    <t>X = 22×52+18×4-900÷150</t>
  </si>
  <si>
    <t>Ene</t>
  </si>
  <si>
    <t>Resultados</t>
  </si>
  <si>
    <t>Meses</t>
  </si>
  <si>
    <t>YTD (Cumulativo)</t>
  </si>
  <si>
    <t>3. Calcular el cumulativo de los meses para el resultado del año, usando SUMA y anclaje.</t>
  </si>
  <si>
    <r>
      <t xml:space="preserve">Contesta las siguientes preguntas colocando la letra que contiene la respuesta correcta.
¡Éxitos! </t>
    </r>
    <r>
      <rPr>
        <b/>
        <u/>
        <sz val="11"/>
        <color theme="1"/>
        <rFont val="Tahoma"/>
        <family val="2"/>
      </rPr>
      <t>Total de puntos: 13pts.</t>
    </r>
  </si>
  <si>
    <r>
      <t xml:space="preserve">Las fórmulas en el MS Excel son "ecuaciones" que siguen una lógica matemática para trabajar valores numéricos. Los valores numéricos pueden ser representados tanto por numerales directamente (1, 2, 3, 0.75, -10.000; etc.) como por funciones (SUMA, MIN, MAX, etc.).
</t>
    </r>
    <r>
      <rPr>
        <b/>
        <sz val="11"/>
        <color rgb="FFFF0000"/>
        <rFont val="Tahoma"/>
        <family val="2"/>
      </rPr>
      <t>|||</t>
    </r>
    <r>
      <rPr>
        <b/>
        <sz val="11"/>
        <color theme="1"/>
        <rFont val="Tahoma"/>
        <family val="2"/>
      </rPr>
      <t>Observación:</t>
    </r>
    <r>
      <rPr>
        <sz val="11"/>
        <color theme="1"/>
        <rFont val="Tahoma"/>
        <family val="2"/>
      </rPr>
      <t xml:space="preserve"> Hemos visto que hay una fórmula para casos de bases de texto, que es el "&amp;", pero cumple una tarea muy específica de concatenación</t>
    </r>
    <r>
      <rPr>
        <b/>
        <sz val="11"/>
        <color rgb="FFFF0000"/>
        <rFont val="Tahoma"/>
        <family val="2"/>
      </rPr>
      <t xml:space="preserve">||| </t>
    </r>
    <r>
      <rPr>
        <sz val="11"/>
        <color theme="1"/>
        <rFont val="Tahoma"/>
        <family val="2"/>
      </rPr>
      <t xml:space="preserve">
Las fórmulas (como casi todo en MS Excel) empiezan con "=" y siguen con los símbolos matemáticos para las ecuaciones:
     El símbolo de suma "+" para sumar (ej. "=10+5"; "=A1+B1"; "=SUMA(A1:D4)+MIN(A5:D5)"; etc.)
     El símbolo de resta "-" para restar (ej. ""=10-5"; "=A1-B1"; "=SUMA(A1:D4)-MIN(A5:D5)"; etc.)
     La barra "/" para división "÷" (ej. ""=10/5"; "=A1/B1"; "=SUMA(A1:D4)/MIN(A5:D5)"; etc.) 
     El asterisco "*" para multiplicación "×" (ej. ""=10*5"; "=A1*B1"; "=SUMA(A1:D4)*MIN(A5:D5)"; etc.)</t>
    </r>
  </si>
  <si>
    <r>
      <rPr>
        <b/>
        <u/>
        <sz val="11"/>
        <rFont val="Tahoma"/>
        <family val="2"/>
      </rPr>
      <t>Ejemplo:</t>
    </r>
    <r>
      <rPr>
        <sz val="11"/>
        <rFont val="Tahoma"/>
        <family val="2"/>
      </rPr>
      <t xml:space="preserve"> Calcular el valor de X de las siguientes ecuaciones usando fórmula en MS Excel</t>
    </r>
  </si>
  <si>
    <t>De la ecuación arriba se extrae que la n-ésima raíz de cualquier número es lo mismo que elevar este número a su fracción. De esta manera, la raíz cuadrada de 16 é lo mismo que 16 elevado a la potencia de 1/2. 
¿Y por qué esto nos interesa? Porque sabemos que se puede elevar cualquier numero a cualquier potencia en MS Excel usando em sombrerito chino "^". Así, la raíz cuadrada de 16 calculamos de la siguiente manera "=16^(1/2)
¡¡¡OJO!!! Es importante el uso de los paréntesis para la fracción que determina una raíz en la fórmula de Excel. Esto porque sin los paréntesis, en nuestro ejemplo el programa va entender que el número 16 se está primero elevando al uno (que es 16) y después si divide esto por 2. De esta manera, sin los paréntesis, la fórmula "=16^1/2 resulta en 8 y no en 4.
Vamos averiguar potencias y raíces con ejemplos prácticos:</t>
  </si>
  <si>
    <t xml:space="preserve">Otras fórmulas que el MS Excel nos brinda son las fórmulas condicionales. Son fórmulas con operaciones matemáticas que utilizan los símbolos:
     "&lt;" para "mayor que"
     "&gt;" para "menor que"
     "&gt;=" para "mayor o igual que"
     "&lt;=" para "menor o igual que"
     "=" para "igual que"
     "&lt;&gt;" para "diferente de"
Estas operaciones comparan valores numéricos y retornan como resultado "VERDADERO" o "FALSO".
Vamos demonstrar con un ejemplo práctico: </t>
  </si>
  <si>
    <t>Mayor o igual</t>
  </si>
  <si>
    <t>Utilizando la base de datos, favor responder:
     1. ¿Cuánto se pagó de sueldos en cada año?
     2. ¿Cuánto se pagó de sueldos y cuantos años trabajó cada uno de los funcionarios seleccionados?</t>
  </si>
  <si>
    <t>Las funciones en Excel son la "evolución" de las fórmulas, y traen dos ventajas principales:
     - tienen una sintaxis mucho más simple
     - permiten la selección de Rangos, lo que en las fórmulas no es posible.
Las funciones más básicas del MS Excel son:
     - SUMA para sumar un o más rangos de datos;
     - MAX que retorna el valor más alto de un o más rangos de datos;
     - MIN que retorna el valor más pequeño de un o más rangos de datos;
     - PROMEDIO que retorna el valor promedio de un o más rangos de datos;
     - CONTAR que conta cuantos valores hay en un o más rangos de datos.</t>
  </si>
  <si>
    <t>Hay también funciones que son condicionales, pues realizan alguna operación apenas de acuerdo con una condición determinada. Las más básicas de las funciones del MS Excel son:
     - SUMAR.SI que realiza la suma de los valores de un rango de datos que pertenezcan a un subgrupo determinado;
     - CONTAR.SI que cuenta apenas los valores de un rango de datos que pertenezcan a un subgrupo determinado.
A partir de estas funciones básicas, ¡las posibilidades de utilización del Excel se expanden muchísimo para el usuario!
Vamos probarlas a través de ejemplos prácticos:</t>
  </si>
  <si>
    <t>El Anclaje (cuya nominación técnica es Valores Absolutos y Relativos) se trata de una herramienta en MS Excel que permite fijar una celda, un rango, una columna y/o una fila para cualquier fórmula o función en Excel.
El Anclaje se da a través del uso del símbolo dinero ($) antes de las referencias de columna y/o fila. Por ejemplo, si escribimos en la celda C1 la fórmula "=A1+B1", se puede "anclar" la celda A1 rescribiendo la fórmula de la siguiente manera: "=$A$1+B1". 
De esta forma, cuando copiamos la celda C1 y pegamos en la celda C2, esta celda C2 pasa a tener la fórmula "=$A$1+B2".
Veamos en el ejemplo práctico abajo. Vamos sumar los valores 1 y 2 sin anclaje y, en seguida, fijando la celda D11 usando $.</t>
  </si>
  <si>
    <t>El anclaje también puede ser parcial, o sea, apenas para filas o apenas para columnas. Para esto, basta escribir $ antes de la letra de la columna, o del número de la fila, de una celda o rango de una fórmula.
Por ejemplo, si en la celda C1 escribimos la fórmula "=$A1+$B1", las columnas A y B están fijas. Así, si copiamos la celda C1 y pegamos en cualquier celda de la fila 1 (o sea, D1, E1, F1, G1... XFD1) la fórmula pegada será la misma "=$A1+$B1" en todas las celdas. 
Ahora, si pegamos en cualquier celda de las filas inferiores (C2, C3, C4... D2, D3, D4... E2, E3, E4... XFD2, XFD3, XFD4...), en este caso la fórmula pegada va a cambiar apenas la fila correspondiente (o sea, "=$A2+$B2"; "=$A3+$B3"; "=$A4+$B4"... "=$A1048576+$B1048576").
La misma lógica sirve para el anclaje de fila. O sea, si en la celda C1 escribimos la fórmula "=A$1+B$1" cuando copiamos la celda C1 y pegamos en las celdas de filas inferiores, la fila de la fórmula no cambia. Cambiarán apenas las columnas, de acuerdo con el numero de columnas que "saltaste". Por ejemplo, si copiamos la celda C1 y pegamos en cualquier celda de la columna F (o sea, 3 columnas más desde la columna C de la celda copiada), las columnas de la fórmula también "saltan" 3 columnas más, quedando entonces "=D$1+E$1".
Veamos en el ejemplo práctico abajo como funciona el anclaje parcial.</t>
  </si>
  <si>
    <t>El ejemplo abajo es muy similar al anterior, pero al envés de usar la fórmula de suma (+) vamos usar la función "SUMA", y anclar el rango para la primera fila y primera columna. Se nota que, para rangos, el anclaje hace que el rango se amplíe de acuerdo con el numero de filas y columnas que se "salta". Por eso los valores son cumulativos y, por ende, diferentes de la tabla anterior.</t>
  </si>
  <si>
    <t>A partir de la tabla de pasajeros del vuelo Asunción-Miami, llenar la tabla con los valores cumulativos para meses y años.</t>
  </si>
  <si>
    <t>2. Llenar el resumen abajo para cada columna de la base de datos, usando las fórmulas correspondientes:</t>
  </si>
  <si>
    <t>En las ecuaciones matemáticas, el uso de corchetes [] paréntesis () y llaves {} para la segregación de partes de una ecuación. Sin embargo, en el MS Excel, todo se resume al uso del paréntesis (). Por ejemplo, la ecuación "={[(2+2)×2-(10-4)÷3]+100}" solamente va ser calculada por el MS Excel si cambiamos las llaves y corchetes por (). Así, la fórmula en MS Excel queda "=(((2+2)*2-(10-4)/3)+100)" cuyo resultado es 106.
Recuerden que en casos de ecuaciones matemáticas con uso de Llaves, corchetes y paréntesis, la orden de resolución son siempre:
     Primero se soluciona los paréntesis
     Después se soluciona los corchetes
     Por último, se soluciona las llaves
También es importante recordar que, en ecuaciones matemáticas el orden de operaciones importa para la resolución:
     Primero se realizan multiplicaciones/divisiones (lo que aparezca primero de la izquierda hacia la derecha)
     Después de realizan sumas/restas (lo que aparezca primero de la izquierda hacia la derecha)
Vamos tratar estas fórmulas más simples con un ejemplo práctico:</t>
  </si>
  <si>
    <r>
      <t xml:space="preserve">Además de las operaciones simples, las fórmulas del MS Excel también permiten realizar cálculos de raíz y de potencia. Para tanto, se hace uso del símbolo "^" (que em portugués se llama "Acento circunflejo" usado para dar tono más grave en las vocales - yo particularmente le digo </t>
    </r>
    <r>
      <rPr>
        <b/>
        <sz val="11"/>
        <color theme="1"/>
        <rFont val="Tahoma"/>
        <family val="2"/>
      </rPr>
      <t>"sombrerito chino"</t>
    </r>
    <r>
      <rPr>
        <sz val="11"/>
        <color theme="1"/>
        <rFont val="Tahoma"/>
        <family val="2"/>
      </rPr>
      <t>, que es mucho mas fácil de memorizar).
Para calcular el valor de un numero elevado a cualquier potencia, se debe usar el "^" seguido de la potencia. Por ejemplo, si quiero calcular el numero 3 elevado a la cuarta potencia, debo escribir en la fórmula "=3^4" que nos resulta 81.
Antes de entrar en las raíces n-ésimas de cualquier valor, sigue antes un breve repaso de matemáticas: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</si>
</sst>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74]_-;\-* #,##0\ [$₲-474]_-;_-* &quot;-&quot;??\ [$₲-474]_-;_-@_-"/>
  </numFmts>
  <fonts count="18"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11"/>
      <color theme="1"/>
      <name val="Tahoma"/>
      <family val="2"/>
    </font>
    <font>
      <b/>
      <u/>
      <sz val="11"/>
      <color theme="1"/>
      <name val="Tahoma"/>
      <family val="2"/>
    </font>
    <font>
      <b/>
      <sz val="11"/>
      <name val="Tahoma"/>
      <family val="2"/>
    </font>
    <font>
      <sz val="11"/>
      <name val="Tahoma"/>
      <family val="2"/>
    </font>
    <font>
      <b/>
      <i/>
      <sz val="20"/>
      <name val="Tahoma"/>
      <family val="2"/>
    </font>
    <font>
      <b/>
      <u/>
      <sz val="11"/>
      <name val="Tahoma"/>
      <family val="2"/>
    </font>
    <font>
      <b/>
      <sz val="22"/>
      <color theme="1"/>
      <name val="Tahoma"/>
      <family val="2"/>
    </font>
    <font>
      <b/>
      <sz val="11"/>
      <color theme="1"/>
      <name val="Calibri"/>
      <family val="2"/>
      <scheme val="minor"/>
    </font>
    <font>
      <sz val="11"/>
      <color rgb="FFFF0000"/>
      <name val="Tahoma"/>
      <family val="2"/>
    </font>
    <font>
      <sz val="8"/>
      <name val="Calibri"/>
      <family val="2"/>
      <scheme val="minor"/>
    </font>
    <font>
      <b/>
      <sz val="11"/>
      <color rgb="FFFF0000"/>
      <name val="Tahoma"/>
      <family val="2"/>
    </font>
    <font>
      <sz val="8"/>
      <color theme="0"/>
      <name val="Tahoma"/>
      <family val="2"/>
    </font>
    <font>
      <b/>
      <sz val="65"/>
      <color theme="0"/>
      <name val="Tahoma"/>
      <family val="2"/>
    </font>
  </fonts>
  <fills count="9">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rgb="FFFFFF00"/>
        <bgColor indexed="64"/>
      </patternFill>
    </fill>
    <fill>
      <patternFill patternType="lightGrid">
        <bgColor theme="0"/>
      </patternFill>
    </fill>
    <fill>
      <patternFill patternType="solid">
        <fgColor theme="0" tint="-0.249977111117893"/>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7">
    <xf numFmtId="0" fontId="0" fillId="0" borderId="0" xfId="0"/>
    <xf numFmtId="0" fontId="1" fillId="3" borderId="0" xfId="0" applyFont="1" applyFill="1"/>
    <xf numFmtId="0" fontId="1" fillId="2" borderId="0" xfId="0" applyFont="1" applyFill="1"/>
    <xf numFmtId="0" fontId="3" fillId="3" borderId="0" xfId="0" applyFont="1" applyFill="1" applyAlignment="1"/>
    <xf numFmtId="0" fontId="4" fillId="3" borderId="0" xfId="0" applyFont="1" applyFill="1" applyAlignment="1">
      <alignment vertical="center" wrapText="1"/>
    </xf>
    <xf numFmtId="0" fontId="8" fillId="3" borderId="0" xfId="0" applyFont="1" applyFill="1" applyAlignment="1">
      <alignment vertical="center" wrapText="1"/>
    </xf>
    <xf numFmtId="0" fontId="8" fillId="3" borderId="0" xfId="0" applyFont="1" applyFill="1" applyAlignment="1">
      <alignment vertical="center"/>
    </xf>
    <xf numFmtId="0" fontId="13" fillId="5" borderId="0" xfId="0" applyFont="1" applyFill="1" applyAlignment="1">
      <alignment vertical="center"/>
    </xf>
    <xf numFmtId="0" fontId="8" fillId="3" borderId="4" xfId="0" applyFont="1" applyFill="1" applyBorder="1" applyAlignment="1">
      <alignment horizontal="right" vertical="center"/>
    </xf>
    <xf numFmtId="0" fontId="7" fillId="3" borderId="4" xfId="0" applyFont="1" applyFill="1" applyBorder="1" applyAlignment="1">
      <alignment horizontal="right" vertical="center"/>
    </xf>
    <xf numFmtId="0" fontId="5" fillId="3" borderId="4" xfId="0" applyFont="1" applyFill="1" applyBorder="1" applyAlignment="1">
      <alignment horizontal="right"/>
    </xf>
    <xf numFmtId="0" fontId="8" fillId="3" borderId="4" xfId="0" applyFont="1" applyFill="1" applyBorder="1" applyAlignment="1">
      <alignment vertical="center"/>
    </xf>
    <xf numFmtId="0" fontId="8" fillId="3" borderId="5" xfId="0" applyFont="1" applyFill="1" applyBorder="1" applyAlignment="1">
      <alignment vertical="center"/>
    </xf>
    <xf numFmtId="0" fontId="7" fillId="3" borderId="5" xfId="0" applyFont="1" applyFill="1" applyBorder="1" applyAlignment="1">
      <alignment horizontal="center" vertical="center"/>
    </xf>
    <xf numFmtId="0" fontId="7" fillId="3" borderId="6" xfId="0" applyFont="1" applyFill="1" applyBorder="1" applyAlignment="1">
      <alignment horizontal="righ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13" fillId="3" borderId="0" xfId="0" applyFont="1" applyFill="1" applyAlignment="1">
      <alignment vertical="center"/>
    </xf>
    <xf numFmtId="0" fontId="13" fillId="3" borderId="4" xfId="0" applyFont="1" applyFill="1" applyBorder="1" applyAlignment="1">
      <alignment vertical="center"/>
    </xf>
    <xf numFmtId="0" fontId="13" fillId="3" borderId="5" xfId="0" applyFont="1" applyFill="1" applyBorder="1" applyAlignment="1">
      <alignment vertical="center"/>
    </xf>
    <xf numFmtId="0" fontId="8" fillId="6" borderId="0" xfId="0" applyFont="1" applyFill="1" applyAlignment="1">
      <alignment vertical="center"/>
    </xf>
    <xf numFmtId="0" fontId="7" fillId="3" borderId="4" xfId="0" applyFont="1" applyFill="1" applyBorder="1" applyAlignment="1">
      <alignment horizontal="right" vertical="center" wrapText="1"/>
    </xf>
    <xf numFmtId="0" fontId="7" fillId="3" borderId="5" xfId="0" applyFont="1" applyFill="1" applyBorder="1" applyAlignment="1">
      <alignment horizontal="right" vertical="center"/>
    </xf>
    <xf numFmtId="0" fontId="13" fillId="7" borderId="0" xfId="0" applyFont="1" applyFill="1" applyAlignment="1">
      <alignment vertical="center"/>
    </xf>
    <xf numFmtId="0" fontId="12" fillId="0" borderId="4" xfId="0" applyFont="1" applyBorder="1" applyAlignment="1">
      <alignment horizontal="right"/>
    </xf>
    <xf numFmtId="0" fontId="0" fillId="0" borderId="0" xfId="0" applyAlignment="1">
      <alignment horizontal="right"/>
    </xf>
    <xf numFmtId="0" fontId="7" fillId="3" borderId="0" xfId="0" applyFont="1" applyFill="1" applyAlignment="1">
      <alignment vertical="center"/>
    </xf>
    <xf numFmtId="0" fontId="5" fillId="0" borderId="6" xfId="0" applyFont="1" applyBorder="1" applyAlignment="1">
      <alignment horizontal="right"/>
    </xf>
    <xf numFmtId="0" fontId="1" fillId="0" borderId="5" xfId="0" applyFont="1" applyBorder="1" applyAlignment="1">
      <alignment horizontal="right"/>
    </xf>
    <xf numFmtId="0" fontId="5" fillId="0" borderId="9" xfId="0" applyFont="1" applyBorder="1" applyAlignment="1">
      <alignment horizontal="right"/>
    </xf>
    <xf numFmtId="0" fontId="1" fillId="0" borderId="8" xfId="0" applyFont="1" applyBorder="1"/>
    <xf numFmtId="0" fontId="5" fillId="3" borderId="9" xfId="0" applyFont="1" applyFill="1" applyBorder="1" applyAlignment="1">
      <alignment horizontal="right"/>
    </xf>
    <xf numFmtId="0" fontId="7" fillId="3" borderId="9" xfId="0" applyFont="1" applyFill="1" applyBorder="1" applyAlignment="1">
      <alignment horizontal="right" vertical="center"/>
    </xf>
    <xf numFmtId="0" fontId="8" fillId="3" borderId="8" xfId="0" applyFont="1" applyFill="1" applyBorder="1" applyAlignment="1">
      <alignment horizontal="right" vertical="center"/>
    </xf>
    <xf numFmtId="0" fontId="8" fillId="5" borderId="1" xfId="0" applyFont="1" applyFill="1" applyBorder="1" applyAlignment="1">
      <alignment vertical="center"/>
    </xf>
    <xf numFmtId="0" fontId="4" fillId="5" borderId="1" xfId="0" applyFont="1" applyFill="1" applyBorder="1" applyAlignment="1">
      <alignment vertical="center" wrapText="1"/>
    </xf>
    <xf numFmtId="0" fontId="4" fillId="3" borderId="0" xfId="0" applyFont="1" applyFill="1" applyAlignment="1">
      <alignment vertical="center"/>
    </xf>
    <xf numFmtId="0" fontId="1" fillId="3" borderId="0" xfId="0" applyFont="1" applyFill="1" applyAlignment="1"/>
    <xf numFmtId="0" fontId="8" fillId="3" borderId="0" xfId="0" applyFont="1" applyFill="1"/>
    <xf numFmtId="0" fontId="8" fillId="3" borderId="0" xfId="0" applyFont="1" applyFill="1" applyAlignment="1"/>
    <xf numFmtId="0" fontId="1" fillId="0" borderId="9" xfId="0" applyFont="1" applyBorder="1"/>
    <xf numFmtId="0" fontId="8" fillId="5" borderId="1" xfId="0" applyFont="1" applyFill="1" applyBorder="1" applyAlignment="1"/>
    <xf numFmtId="0" fontId="8" fillId="3" borderId="1" xfId="0" applyFont="1" applyFill="1" applyBorder="1" applyAlignment="1"/>
    <xf numFmtId="0" fontId="5" fillId="0" borderId="1" xfId="0" applyFont="1" applyBorder="1" applyAlignment="1">
      <alignment horizontal="right"/>
    </xf>
    <xf numFmtId="0" fontId="1" fillId="0" borderId="8" xfId="0" applyFont="1" applyBorder="1" applyAlignment="1">
      <alignment horizontal="right"/>
    </xf>
    <xf numFmtId="0" fontId="1" fillId="0" borderId="9" xfId="0" applyFont="1" applyBorder="1" applyAlignment="1">
      <alignment horizontal="right"/>
    </xf>
    <xf numFmtId="164" fontId="0" fillId="0" borderId="0" xfId="0" applyNumberFormat="1" applyAlignment="1">
      <alignment horizontal="right"/>
    </xf>
    <xf numFmtId="0" fontId="0" fillId="0" borderId="1" xfId="0" applyBorder="1"/>
    <xf numFmtId="0" fontId="8" fillId="8" borderId="1" xfId="0" applyFont="1" applyFill="1" applyBorder="1" applyAlignment="1">
      <alignment horizontal="right"/>
    </xf>
    <xf numFmtId="0" fontId="0" fillId="0" borderId="1" xfId="0" applyBorder="1" applyAlignment="1">
      <alignment horizontal="right"/>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1" fillId="3" borderId="0" xfId="0" applyFont="1" applyFill="1" applyProtection="1">
      <protection locked="0"/>
    </xf>
    <xf numFmtId="0" fontId="3" fillId="3" borderId="0" xfId="0" applyFont="1" applyFill="1" applyAlignment="1" applyProtection="1">
      <protection locked="0"/>
    </xf>
    <xf numFmtId="0" fontId="6" fillId="3" borderId="2"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1" fillId="3" borderId="2" xfId="0" applyFont="1" applyFill="1" applyBorder="1" applyAlignment="1" applyProtection="1">
      <alignment horizontal="center" vertical="center"/>
      <protection locked="0"/>
    </xf>
    <xf numFmtId="0" fontId="8" fillId="3" borderId="0" xfId="0" applyFont="1" applyFill="1" applyAlignment="1" applyProtection="1">
      <alignment horizontal="left" vertical="top"/>
      <protection locked="0"/>
    </xf>
    <xf numFmtId="0" fontId="16" fillId="3" borderId="0" xfId="0" applyFont="1" applyFill="1" applyAlignment="1" applyProtection="1">
      <alignment horizontal="left" vertical="top"/>
      <protection locked="0"/>
    </xf>
    <xf numFmtId="0" fontId="8" fillId="5" borderId="1" xfId="0" applyFont="1" applyFill="1" applyBorder="1" applyAlignment="1" applyProtection="1">
      <alignment horizontal="left" vertical="top"/>
      <protection locked="0"/>
    </xf>
    <xf numFmtId="2" fontId="8" fillId="3" borderId="0" xfId="0" applyNumberFormat="1" applyFont="1" applyFill="1" applyAlignment="1" applyProtection="1">
      <alignment horizontal="left" vertical="top"/>
      <protection locked="0"/>
    </xf>
    <xf numFmtId="0" fontId="8" fillId="3" borderId="0" xfId="0" applyFont="1" applyFill="1" applyAlignment="1" applyProtection="1">
      <alignment vertical="center"/>
      <protection locked="0"/>
    </xf>
    <xf numFmtId="0" fontId="8" fillId="3" borderId="0" xfId="0" applyFont="1" applyFill="1" applyAlignment="1" applyProtection="1">
      <alignment horizontal="right" vertical="center"/>
      <protection locked="0"/>
    </xf>
    <xf numFmtId="0" fontId="8" fillId="5" borderId="1" xfId="0" applyFont="1" applyFill="1" applyBorder="1" applyAlignment="1" applyProtection="1">
      <alignment vertical="center"/>
      <protection locked="0"/>
    </xf>
    <xf numFmtId="0" fontId="5" fillId="0" borderId="1" xfId="0" applyFont="1" applyBorder="1" applyAlignment="1" applyProtection="1">
      <alignment horizontal="right"/>
      <protection locked="0"/>
    </xf>
    <xf numFmtId="0" fontId="1" fillId="0" borderId="8" xfId="0" applyFont="1" applyBorder="1" applyProtection="1">
      <protection locked="0"/>
    </xf>
    <xf numFmtId="0" fontId="1" fillId="0" borderId="9" xfId="0" applyFont="1" applyBorder="1" applyProtection="1">
      <protection locked="0"/>
    </xf>
    <xf numFmtId="0" fontId="8" fillId="3" borderId="0" xfId="0" applyFont="1" applyFill="1" applyAlignment="1" applyProtection="1">
      <protection locked="0"/>
    </xf>
    <xf numFmtId="0" fontId="8" fillId="3" borderId="1" xfId="0" applyFont="1" applyFill="1" applyBorder="1" applyAlignment="1" applyProtection="1">
      <protection locked="0"/>
    </xf>
    <xf numFmtId="0" fontId="8" fillId="5" borderId="1" xfId="0" applyFont="1" applyFill="1" applyBorder="1" applyAlignment="1" applyProtection="1">
      <protection locked="0"/>
    </xf>
    <xf numFmtId="0" fontId="8" fillId="3" borderId="0" xfId="0" applyFont="1" applyFill="1" applyAlignment="1" applyProtection="1">
      <alignment horizontal="right" vertical="top"/>
      <protection locked="0"/>
    </xf>
    <xf numFmtId="0" fontId="8" fillId="8" borderId="1" xfId="0" applyFont="1" applyFill="1" applyBorder="1" applyAlignment="1" applyProtection="1">
      <alignment horizontal="center" vertical="top"/>
      <protection locked="0"/>
    </xf>
    <xf numFmtId="0" fontId="8" fillId="3" borderId="1" xfId="0" applyFont="1" applyFill="1" applyBorder="1" applyAlignment="1" applyProtection="1">
      <alignment horizontal="left" vertical="top"/>
      <protection locked="0"/>
    </xf>
    <xf numFmtId="0" fontId="1" fillId="3" borderId="0" xfId="0" applyFont="1" applyFill="1" applyAlignment="1" applyProtection="1">
      <alignment horizontal="center" vertical="center"/>
      <protection locked="0"/>
    </xf>
    <xf numFmtId="0" fontId="16" fillId="3" borderId="0" xfId="0" applyFont="1" applyFill="1" applyAlignment="1" applyProtection="1">
      <alignment horizontal="left" vertical="top"/>
      <protection hidden="1"/>
    </xf>
    <xf numFmtId="0" fontId="8" fillId="3" borderId="3" xfId="0" applyFont="1" applyFill="1" applyBorder="1" applyAlignment="1" applyProtection="1">
      <alignment horizontal="center" vertical="center" wrapText="1"/>
      <protection hidden="1"/>
    </xf>
    <xf numFmtId="0" fontId="3" fillId="2" borderId="0" xfId="0" applyFont="1" applyFill="1" applyAlignment="1">
      <alignment horizontal="center"/>
    </xf>
    <xf numFmtId="0" fontId="2" fillId="4" borderId="0" xfId="0" applyFont="1" applyFill="1" applyAlignment="1">
      <alignment horizontal="center" vertical="center"/>
    </xf>
    <xf numFmtId="0" fontId="1" fillId="3" borderId="0" xfId="0" applyFont="1" applyFill="1" applyAlignment="1">
      <alignment horizontal="left" vertical="top" wrapText="1"/>
    </xf>
    <xf numFmtId="0" fontId="9" fillId="3" borderId="2" xfId="0" applyFont="1" applyFill="1" applyBorder="1" applyAlignment="1">
      <alignment horizontal="center" vertical="center" wrapText="1"/>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2" fillId="4" borderId="0" xfId="0" applyFont="1" applyFill="1" applyAlignment="1" applyProtection="1">
      <alignment horizontal="center" vertical="center"/>
      <protection locked="0"/>
    </xf>
    <xf numFmtId="0" fontId="1" fillId="3" borderId="2" xfId="0" applyFont="1" applyFill="1" applyBorder="1" applyAlignment="1" applyProtection="1">
      <alignment horizontal="left" vertical="center" wrapText="1"/>
      <protection locked="0"/>
    </xf>
    <xf numFmtId="0" fontId="17" fillId="2" borderId="0" xfId="0" applyFont="1" applyFill="1" applyAlignment="1">
      <alignment horizontal="left" vertical="center" wrapText="1"/>
    </xf>
  </cellXfs>
  <cellStyles count="1">
    <cellStyle name="Normal" xfId="0" builtinId="0"/>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00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144780</xdr:rowOff>
    </xdr:from>
    <xdr:to>
      <xdr:col>2</xdr:col>
      <xdr:colOff>723900</xdr:colOff>
      <xdr:row>5</xdr:row>
      <xdr:rowOff>121920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40" b="26064"/>
        <a:stretch/>
      </xdr:blipFill>
      <xdr:spPr>
        <a:xfrm>
          <a:off x="840105" y="320040"/>
          <a:ext cx="1468755" cy="7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FDC6046E-CEBE-46FD-BD24-F765B0DB1E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editAs="oneCell">
    <xdr:from>
      <xdr:col>4</xdr:col>
      <xdr:colOff>0</xdr:colOff>
      <xdr:row>19</xdr:row>
      <xdr:rowOff>0</xdr:rowOff>
    </xdr:from>
    <xdr:to>
      <xdr:col>6</xdr:col>
      <xdr:colOff>71438</xdr:colOff>
      <xdr:row>23</xdr:row>
      <xdr:rowOff>5016</xdr:rowOff>
    </xdr:to>
    <xdr:pic>
      <xdr:nvPicPr>
        <xdr:cNvPr id="6" name="Imagen 5">
          <a:extLst>
            <a:ext uri="{FF2B5EF4-FFF2-40B4-BE49-F238E27FC236}">
              <a16:creationId xmlns:a16="http://schemas.microsoft.com/office/drawing/2014/main" id="{897CE3C2-78CF-4031-A1BC-9DF01F04FC1A}"/>
            </a:ext>
          </a:extLst>
        </xdr:cNvPr>
        <xdr:cNvPicPr>
          <a:picLocks noChangeAspect="1"/>
        </xdr:cNvPicPr>
      </xdr:nvPicPr>
      <xdr:blipFill>
        <a:blip xmlns:r="http://schemas.openxmlformats.org/officeDocument/2006/relationships" r:embed="rId2"/>
        <a:stretch>
          <a:fillRect/>
        </a:stretch>
      </xdr:blipFill>
      <xdr:spPr>
        <a:xfrm>
          <a:off x="3063875" y="7453313"/>
          <a:ext cx="1960563" cy="703516"/>
        </a:xfrm>
        <a:prstGeom prst="rect">
          <a:avLst/>
        </a:prstGeom>
      </xdr:spPr>
    </xdr:pic>
    <xdr:clientData/>
  </xdr:twoCellAnchor>
  <xdr:twoCellAnchor editAs="oneCell">
    <xdr:from>
      <xdr:col>1</xdr:col>
      <xdr:colOff>793749</xdr:colOff>
      <xdr:row>54</xdr:row>
      <xdr:rowOff>79374</xdr:rowOff>
    </xdr:from>
    <xdr:to>
      <xdr:col>4</xdr:col>
      <xdr:colOff>269875</xdr:colOff>
      <xdr:row>56</xdr:row>
      <xdr:rowOff>158749</xdr:rowOff>
    </xdr:to>
    <xdr:pic>
      <xdr:nvPicPr>
        <xdr:cNvPr id="8" name="Imagen 7" descr="Aulas do 7º ano sobre Quadrados perfeitos e raiz quadrada.">
          <a:extLst>
            <a:ext uri="{FF2B5EF4-FFF2-40B4-BE49-F238E27FC236}">
              <a16:creationId xmlns:a16="http://schemas.microsoft.com/office/drawing/2014/main" id="{A42C89C0-9373-4376-A86A-729F5EFBF07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3882" r="71762" b="72237"/>
        <a:stretch/>
      </xdr:blipFill>
      <xdr:spPr bwMode="auto">
        <a:xfrm>
          <a:off x="1587499" y="15176499"/>
          <a:ext cx="1746251"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74083</xdr:rowOff>
    </xdr:from>
    <xdr:to>
      <xdr:col>4</xdr:col>
      <xdr:colOff>388939</xdr:colOff>
      <xdr:row>60</xdr:row>
      <xdr:rowOff>145521</xdr:rowOff>
    </xdr:to>
    <xdr:pic>
      <xdr:nvPicPr>
        <xdr:cNvPr id="10" name="Imagen 9" descr="Aulas do 7º ano sobre Quadrados perfeitos e raiz quadrada.">
          <a:extLst>
            <a:ext uri="{FF2B5EF4-FFF2-40B4-BE49-F238E27FC236}">
              <a16:creationId xmlns:a16="http://schemas.microsoft.com/office/drawing/2014/main" id="{135FE71F-3C0E-4C79-BC38-CEF59547DD8D}"/>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9203" r="69836" b="51517"/>
        <a:stretch/>
      </xdr:blipFill>
      <xdr:spPr bwMode="auto">
        <a:xfrm>
          <a:off x="1587500" y="15695083"/>
          <a:ext cx="1865314" cy="595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F35FCB3-73B9-4173-AB22-7F6F267EF8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31E170AE-8209-4317-AB5B-D4A71FE69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BE9AA04F-E736-459B-8006-8DE68BF3E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4322"/>
          <a:ext cx="1468755" cy="722313"/>
        </a:xfrm>
        <a:prstGeom prst="rect">
          <a:avLst/>
        </a:prstGeom>
      </xdr:spPr>
    </xdr:pic>
    <xdr:clientData/>
  </xdr:twoCellAnchor>
  <xdr:twoCellAnchor editAs="oneCell">
    <xdr:from>
      <xdr:col>3</xdr:col>
      <xdr:colOff>377440</xdr:colOff>
      <xdr:row>11</xdr:row>
      <xdr:rowOff>142430</xdr:rowOff>
    </xdr:from>
    <xdr:to>
      <xdr:col>4</xdr:col>
      <xdr:colOff>668828</xdr:colOff>
      <xdr:row>15</xdr:row>
      <xdr:rowOff>49406</xdr:rowOff>
    </xdr:to>
    <xdr:pic>
      <xdr:nvPicPr>
        <xdr:cNvPr id="3" name="Imagen 2" descr="Aulas do 7º ano sobre Quadrados perfeitos e raiz quadrada.">
          <a:extLst>
            <a:ext uri="{FF2B5EF4-FFF2-40B4-BE49-F238E27FC236}">
              <a16:creationId xmlns:a16="http://schemas.microsoft.com/office/drawing/2014/main" id="{C1E09312-7FD1-4075-8974-B7320AE9FC4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77" t="51517" r="74329" b="28432"/>
        <a:stretch/>
      </xdr:blipFill>
      <xdr:spPr bwMode="auto">
        <a:xfrm>
          <a:off x="2642076" y="2734654"/>
          <a:ext cx="1081874" cy="61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277739</xdr:colOff>
      <xdr:row>11</xdr:row>
      <xdr:rowOff>135309</xdr:rowOff>
    </xdr:from>
    <xdr:to>
      <xdr:col>7</xdr:col>
      <xdr:colOff>650180</xdr:colOff>
      <xdr:row>15</xdr:row>
      <xdr:rowOff>85458</xdr:rowOff>
    </xdr:to>
    <xdr:pic>
      <xdr:nvPicPr>
        <xdr:cNvPr id="4" name="Imagen 3" descr="Aulas do 7º ano sobre Quadrados perfeitos e raiz quadrada.">
          <a:extLst>
            <a:ext uri="{FF2B5EF4-FFF2-40B4-BE49-F238E27FC236}">
              <a16:creationId xmlns:a16="http://schemas.microsoft.com/office/drawing/2014/main" id="{BE0C932B-AF08-40E3-B564-EF43C9B8E3A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637" t="73800" r="72557" b="4751"/>
        <a:stretch/>
      </xdr:blipFill>
      <xdr:spPr bwMode="auto">
        <a:xfrm>
          <a:off x="4956561" y="2727533"/>
          <a:ext cx="1162927" cy="662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abriel Silva de Goes Rodrigues" id="{161D4A0E-0929-4C30-A4CA-768F645A5F7B}" userId="b7f9c0cb8310da43"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3" dT="2021-06-16T15:47:20.65" personId="{161D4A0E-0929-4C30-A4CA-768F645A5F7B}" id="{A2E88E06-2C20-4EEE-A6BB-39ADFB46D8F2}">
    <text>Ejemplo con Anclaje Total de la primera celda del rango.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codeName="Hoja1">
    <tabColor rgb="FFFF0066"/>
  </sheetPr>
  <dimension ref="A2:O21"/>
  <sheetViews>
    <sheetView showGridLines="0" tabSelected="1" zoomScaleNormal="100" workbookViewId="0">
      <selection activeCell="B9" sqref="B9:O21"/>
    </sheetView>
  </sheetViews>
  <sheetFormatPr baseColWidth="10" defaultColWidth="11.5546875" defaultRowHeight="13.8" x14ac:dyDescent="0.25"/>
  <cols>
    <col min="1" max="16384" width="11.5546875" style="2"/>
  </cols>
  <sheetData>
    <row r="2" spans="1:15" ht="15" customHeight="1" x14ac:dyDescent="0.25">
      <c r="A2" s="1"/>
      <c r="B2" s="1"/>
      <c r="C2" s="1"/>
      <c r="D2" s="1"/>
      <c r="E2" s="77" t="s">
        <v>3</v>
      </c>
      <c r="F2" s="77"/>
      <c r="G2" s="77"/>
      <c r="H2" s="77"/>
      <c r="I2" s="77"/>
      <c r="J2" s="77"/>
      <c r="K2" s="77"/>
      <c r="L2" s="77"/>
      <c r="M2" s="77"/>
      <c r="N2" s="77"/>
      <c r="O2" s="77"/>
    </row>
    <row r="3" spans="1:15" ht="15" customHeight="1" x14ac:dyDescent="0.25">
      <c r="A3" s="1"/>
      <c r="B3" s="1"/>
      <c r="C3" s="1"/>
      <c r="D3" s="1"/>
      <c r="E3" s="77"/>
      <c r="F3" s="77"/>
      <c r="G3" s="77"/>
      <c r="H3" s="77"/>
      <c r="I3" s="77"/>
      <c r="J3" s="77"/>
      <c r="K3" s="77"/>
      <c r="L3" s="77"/>
      <c r="M3" s="77"/>
      <c r="N3" s="77"/>
      <c r="O3" s="77"/>
    </row>
    <row r="4" spans="1:15" ht="15" customHeight="1" x14ac:dyDescent="0.25">
      <c r="A4" s="1"/>
      <c r="B4" s="1"/>
      <c r="C4" s="1"/>
      <c r="D4" s="1"/>
      <c r="E4" s="77"/>
      <c r="F4" s="77"/>
      <c r="G4" s="77"/>
      <c r="H4" s="77"/>
      <c r="I4" s="77"/>
      <c r="J4" s="77"/>
      <c r="K4" s="77"/>
      <c r="L4" s="77"/>
      <c r="M4" s="77"/>
      <c r="N4" s="77"/>
      <c r="O4" s="77"/>
    </row>
    <row r="5" spans="1:15" ht="15" customHeight="1" x14ac:dyDescent="0.25">
      <c r="A5" s="1"/>
      <c r="B5" s="1"/>
      <c r="C5" s="1"/>
      <c r="D5" s="1"/>
      <c r="E5" s="77"/>
      <c r="F5" s="77"/>
      <c r="G5" s="77"/>
      <c r="H5" s="77"/>
      <c r="I5" s="77"/>
      <c r="J5" s="77"/>
      <c r="K5" s="77"/>
      <c r="L5" s="77"/>
      <c r="M5" s="77"/>
      <c r="N5" s="77"/>
      <c r="O5" s="77"/>
    </row>
    <row r="6" spans="1:15" ht="15" customHeight="1" x14ac:dyDescent="0.25">
      <c r="A6" s="1"/>
      <c r="B6" s="1"/>
      <c r="C6" s="1"/>
      <c r="D6" s="1"/>
      <c r="E6" s="77"/>
      <c r="F6" s="77"/>
      <c r="G6" s="77"/>
      <c r="H6" s="77"/>
      <c r="I6" s="77"/>
      <c r="J6" s="77"/>
      <c r="K6" s="77"/>
      <c r="L6" s="77"/>
      <c r="M6" s="77"/>
      <c r="N6" s="77"/>
      <c r="O6" s="77"/>
    </row>
    <row r="8" spans="1:15" ht="24.6" x14ac:dyDescent="0.4">
      <c r="A8" s="76"/>
      <c r="B8" s="76"/>
      <c r="C8" s="76"/>
      <c r="D8" s="76"/>
    </row>
    <row r="9" spans="1:15" ht="13.8" customHeight="1" x14ac:dyDescent="0.25">
      <c r="B9" s="86" t="s">
        <v>4</v>
      </c>
      <c r="C9" s="86"/>
      <c r="D9" s="86"/>
      <c r="E9" s="86"/>
      <c r="F9" s="86"/>
      <c r="G9" s="86"/>
      <c r="H9" s="86"/>
      <c r="I9" s="86"/>
      <c r="J9" s="86"/>
      <c r="K9" s="86"/>
      <c r="L9" s="86"/>
      <c r="M9" s="86"/>
      <c r="N9" s="86"/>
      <c r="O9" s="86"/>
    </row>
    <row r="10" spans="1:15" ht="13.8" customHeight="1" x14ac:dyDescent="0.25">
      <c r="B10" s="86"/>
      <c r="C10" s="86"/>
      <c r="D10" s="86"/>
      <c r="E10" s="86"/>
      <c r="F10" s="86"/>
      <c r="G10" s="86"/>
      <c r="H10" s="86"/>
      <c r="I10" s="86"/>
      <c r="J10" s="86"/>
      <c r="K10" s="86"/>
      <c r="L10" s="86"/>
      <c r="M10" s="86"/>
      <c r="N10" s="86"/>
      <c r="O10" s="86"/>
    </row>
    <row r="11" spans="1:15" ht="13.8" customHeight="1" x14ac:dyDescent="0.25">
      <c r="B11" s="86"/>
      <c r="C11" s="86"/>
      <c r="D11" s="86"/>
      <c r="E11" s="86"/>
      <c r="F11" s="86"/>
      <c r="G11" s="86"/>
      <c r="H11" s="86"/>
      <c r="I11" s="86"/>
      <c r="J11" s="86"/>
      <c r="K11" s="86"/>
      <c r="L11" s="86"/>
      <c r="M11" s="86"/>
      <c r="N11" s="86"/>
      <c r="O11" s="86"/>
    </row>
    <row r="12" spans="1:15" ht="13.8" customHeight="1" x14ac:dyDescent="0.25">
      <c r="B12" s="86"/>
      <c r="C12" s="86"/>
      <c r="D12" s="86"/>
      <c r="E12" s="86"/>
      <c r="F12" s="86"/>
      <c r="G12" s="86"/>
      <c r="H12" s="86"/>
      <c r="I12" s="86"/>
      <c r="J12" s="86"/>
      <c r="K12" s="86"/>
      <c r="L12" s="86"/>
      <c r="M12" s="86"/>
      <c r="N12" s="86"/>
      <c r="O12" s="86"/>
    </row>
    <row r="13" spans="1:15" ht="13.8" customHeight="1" x14ac:dyDescent="0.25">
      <c r="B13" s="86"/>
      <c r="C13" s="86"/>
      <c r="D13" s="86"/>
      <c r="E13" s="86"/>
      <c r="F13" s="86"/>
      <c r="G13" s="86"/>
      <c r="H13" s="86"/>
      <c r="I13" s="86"/>
      <c r="J13" s="86"/>
      <c r="K13" s="86"/>
      <c r="L13" s="86"/>
      <c r="M13" s="86"/>
      <c r="N13" s="86"/>
      <c r="O13" s="86"/>
    </row>
    <row r="14" spans="1:15" ht="13.8" customHeight="1" x14ac:dyDescent="0.25">
      <c r="B14" s="86"/>
      <c r="C14" s="86"/>
      <c r="D14" s="86"/>
      <c r="E14" s="86"/>
      <c r="F14" s="86"/>
      <c r="G14" s="86"/>
      <c r="H14" s="86"/>
      <c r="I14" s="86"/>
      <c r="J14" s="86"/>
      <c r="K14" s="86"/>
      <c r="L14" s="86"/>
      <c r="M14" s="86"/>
      <c r="N14" s="86"/>
      <c r="O14" s="86"/>
    </row>
    <row r="15" spans="1:15" ht="13.8" customHeight="1" x14ac:dyDescent="0.25">
      <c r="B15" s="86"/>
      <c r="C15" s="86"/>
      <c r="D15" s="86"/>
      <c r="E15" s="86"/>
      <c r="F15" s="86"/>
      <c r="G15" s="86"/>
      <c r="H15" s="86"/>
      <c r="I15" s="86"/>
      <c r="J15" s="86"/>
      <c r="K15" s="86"/>
      <c r="L15" s="86"/>
      <c r="M15" s="86"/>
      <c r="N15" s="86"/>
      <c r="O15" s="86"/>
    </row>
    <row r="16" spans="1:15" ht="13.8" customHeight="1" x14ac:dyDescent="0.25">
      <c r="B16" s="86"/>
      <c r="C16" s="86"/>
      <c r="D16" s="86"/>
      <c r="E16" s="86"/>
      <c r="F16" s="86"/>
      <c r="G16" s="86"/>
      <c r="H16" s="86"/>
      <c r="I16" s="86"/>
      <c r="J16" s="86"/>
      <c r="K16" s="86"/>
      <c r="L16" s="86"/>
      <c r="M16" s="86"/>
      <c r="N16" s="86"/>
      <c r="O16" s="86"/>
    </row>
    <row r="17" spans="2:15" ht="13.8" customHeight="1" x14ac:dyDescent="0.25">
      <c r="B17" s="86"/>
      <c r="C17" s="86"/>
      <c r="D17" s="86"/>
      <c r="E17" s="86"/>
      <c r="F17" s="86"/>
      <c r="G17" s="86"/>
      <c r="H17" s="86"/>
      <c r="I17" s="86"/>
      <c r="J17" s="86"/>
      <c r="K17" s="86"/>
      <c r="L17" s="86"/>
      <c r="M17" s="86"/>
      <c r="N17" s="86"/>
      <c r="O17" s="86"/>
    </row>
    <row r="18" spans="2:15" ht="13.8" customHeight="1" x14ac:dyDescent="0.25">
      <c r="B18" s="86"/>
      <c r="C18" s="86"/>
      <c r="D18" s="86"/>
      <c r="E18" s="86"/>
      <c r="F18" s="86"/>
      <c r="G18" s="86"/>
      <c r="H18" s="86"/>
      <c r="I18" s="86"/>
      <c r="J18" s="86"/>
      <c r="K18" s="86"/>
      <c r="L18" s="86"/>
      <c r="M18" s="86"/>
      <c r="N18" s="86"/>
      <c r="O18" s="86"/>
    </row>
    <row r="19" spans="2:15" ht="13.8" customHeight="1" x14ac:dyDescent="0.25">
      <c r="B19" s="86"/>
      <c r="C19" s="86"/>
      <c r="D19" s="86"/>
      <c r="E19" s="86"/>
      <c r="F19" s="86"/>
      <c r="G19" s="86"/>
      <c r="H19" s="86"/>
      <c r="I19" s="86"/>
      <c r="J19" s="86"/>
      <c r="K19" s="86"/>
      <c r="L19" s="86"/>
      <c r="M19" s="86"/>
      <c r="N19" s="86"/>
      <c r="O19" s="86"/>
    </row>
    <row r="20" spans="2:15" ht="13.8" customHeight="1" x14ac:dyDescent="0.25">
      <c r="B20" s="86"/>
      <c r="C20" s="86"/>
      <c r="D20" s="86"/>
      <c r="E20" s="86"/>
      <c r="F20" s="86"/>
      <c r="G20" s="86"/>
      <c r="H20" s="86"/>
      <c r="I20" s="86"/>
      <c r="J20" s="86"/>
      <c r="K20" s="86"/>
      <c r="L20" s="86"/>
      <c r="M20" s="86"/>
      <c r="N20" s="86"/>
      <c r="O20" s="86"/>
    </row>
    <row r="21" spans="2:15" ht="13.8" customHeight="1" x14ac:dyDescent="0.25">
      <c r="B21" s="86"/>
      <c r="C21" s="86"/>
      <c r="D21" s="86"/>
      <c r="E21" s="86"/>
      <c r="F21" s="86"/>
      <c r="G21" s="86"/>
      <c r="H21" s="86"/>
      <c r="I21" s="86"/>
      <c r="J21" s="86"/>
      <c r="K21" s="86"/>
      <c r="L21" s="86"/>
      <c r="M21" s="86"/>
      <c r="N21" s="86"/>
      <c r="O21" s="86"/>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145A-4A77-44AD-BFF1-CF0D4D57F77B}">
  <sheetPr codeName="Hoja2">
    <tabColor rgb="FF009999"/>
  </sheetPr>
  <dimension ref="A1:M151"/>
  <sheetViews>
    <sheetView showGridLines="0" topLeftCell="B10" zoomScale="116" zoomScaleNormal="96" workbookViewId="0">
      <selection activeCell="H56" sqref="H56"/>
    </sheetView>
  </sheetViews>
  <sheetFormatPr baseColWidth="10" defaultColWidth="11.5546875" defaultRowHeight="13.8" x14ac:dyDescent="0.25"/>
  <cols>
    <col min="1" max="2" width="11.5546875" style="39"/>
    <col min="3" max="3" width="10" style="39" bestFit="1" customWidth="1"/>
    <col min="4" max="4" width="11.5546875" style="39"/>
    <col min="5" max="10" width="13.77734375" style="39" customWidth="1"/>
    <col min="11" max="11" width="11.5546875" style="39"/>
    <col min="12" max="12" width="18.77734375" style="39" customWidth="1"/>
    <col min="13" max="16384" width="11.5546875" style="39"/>
  </cols>
  <sheetData>
    <row r="1" spans="1:13" s="2" customFormat="1" x14ac:dyDescent="0.25"/>
    <row r="2" spans="1:13" s="2" customFormat="1" ht="15" customHeight="1" x14ac:dyDescent="0.25">
      <c r="A2" s="1"/>
      <c r="B2" s="1"/>
      <c r="C2" s="77" t="s">
        <v>58</v>
      </c>
      <c r="D2" s="77"/>
      <c r="E2" s="77"/>
      <c r="F2" s="77"/>
      <c r="G2" s="77"/>
      <c r="H2" s="77"/>
      <c r="I2" s="77"/>
      <c r="J2" s="77"/>
      <c r="K2" s="77"/>
      <c r="L2" s="77"/>
      <c r="M2" s="77"/>
    </row>
    <row r="3" spans="1:13" s="2" customFormat="1" ht="15" customHeight="1" x14ac:dyDescent="0.25">
      <c r="A3" s="1"/>
      <c r="B3" s="1"/>
      <c r="C3" s="77"/>
      <c r="D3" s="77"/>
      <c r="E3" s="77"/>
      <c r="F3" s="77"/>
      <c r="G3" s="77"/>
      <c r="H3" s="77"/>
      <c r="I3" s="77"/>
      <c r="J3" s="77"/>
      <c r="K3" s="77"/>
      <c r="L3" s="77"/>
      <c r="M3" s="77"/>
    </row>
    <row r="4" spans="1:13" s="2" customFormat="1" ht="15" customHeight="1" x14ac:dyDescent="0.25">
      <c r="A4" s="1"/>
      <c r="B4" s="1"/>
      <c r="C4" s="77"/>
      <c r="D4" s="77"/>
      <c r="E4" s="77"/>
      <c r="F4" s="77"/>
      <c r="G4" s="77"/>
      <c r="H4" s="77"/>
      <c r="I4" s="77"/>
      <c r="J4" s="77"/>
      <c r="K4" s="77"/>
      <c r="L4" s="77"/>
      <c r="M4" s="77"/>
    </row>
    <row r="5" spans="1:13" s="2" customFormat="1" ht="15" customHeight="1" x14ac:dyDescent="0.25">
      <c r="A5" s="1"/>
      <c r="B5" s="1"/>
      <c r="C5" s="77"/>
      <c r="D5" s="77"/>
      <c r="E5" s="77"/>
      <c r="F5" s="77"/>
      <c r="G5" s="77"/>
      <c r="H5" s="77"/>
      <c r="I5" s="77"/>
      <c r="J5" s="77"/>
      <c r="K5" s="77"/>
      <c r="L5" s="77"/>
      <c r="M5" s="77"/>
    </row>
    <row r="6" spans="1:13" s="2" customFormat="1" ht="15" customHeight="1" x14ac:dyDescent="0.25">
      <c r="A6" s="1"/>
      <c r="B6" s="1"/>
      <c r="C6" s="77"/>
      <c r="D6" s="77"/>
      <c r="E6" s="77"/>
      <c r="F6" s="77"/>
      <c r="G6" s="77"/>
      <c r="H6" s="77"/>
      <c r="I6" s="77"/>
      <c r="J6" s="77"/>
      <c r="K6" s="77"/>
      <c r="L6" s="77"/>
      <c r="M6" s="77"/>
    </row>
    <row r="7" spans="1:13" s="2" customFormat="1" x14ac:dyDescent="0.25"/>
    <row r="8" spans="1:13" s="1" customFormat="1" ht="13.8" customHeight="1" x14ac:dyDescent="0.4">
      <c r="A8" s="3"/>
      <c r="B8" s="3"/>
    </row>
    <row r="9" spans="1:13" s="1" customFormat="1" ht="160.19999999999999" customHeight="1" x14ac:dyDescent="0.4">
      <c r="A9" s="3"/>
      <c r="B9" s="3"/>
      <c r="C9" s="78" t="s">
        <v>124</v>
      </c>
      <c r="D9" s="78"/>
      <c r="E9" s="78"/>
      <c r="F9" s="78"/>
      <c r="G9" s="78"/>
      <c r="H9" s="78"/>
      <c r="I9" s="78"/>
      <c r="J9" s="78"/>
      <c r="K9" s="78"/>
      <c r="L9" s="78"/>
      <c r="M9" s="78"/>
    </row>
    <row r="10" spans="1:13" s="1" customFormat="1" ht="199.2" customHeight="1" x14ac:dyDescent="0.4">
      <c r="A10" s="3"/>
      <c r="B10" s="3"/>
      <c r="C10" s="78" t="s">
        <v>137</v>
      </c>
      <c r="D10" s="78"/>
      <c r="E10" s="78"/>
      <c r="F10" s="78"/>
      <c r="G10" s="78"/>
      <c r="H10" s="78"/>
      <c r="I10" s="78"/>
      <c r="J10" s="78"/>
      <c r="K10" s="78"/>
      <c r="L10" s="78"/>
      <c r="M10" s="78"/>
    </row>
    <row r="11" spans="1:13" s="37" customFormat="1" x14ac:dyDescent="0.25">
      <c r="C11" s="82" t="s">
        <v>125</v>
      </c>
      <c r="D11" s="82"/>
      <c r="E11" s="82"/>
      <c r="F11" s="82"/>
      <c r="G11" s="82"/>
      <c r="H11" s="82"/>
      <c r="I11" s="82"/>
      <c r="J11" s="82"/>
      <c r="K11" s="82"/>
      <c r="L11" s="82"/>
      <c r="M11" s="82"/>
    </row>
    <row r="12" spans="1:13" s="37" customFormat="1" x14ac:dyDescent="0.25">
      <c r="C12" s="6"/>
      <c r="D12" s="6"/>
      <c r="E12" s="6"/>
      <c r="F12" s="6"/>
      <c r="G12" s="6"/>
      <c r="H12" s="6"/>
      <c r="I12" s="6"/>
      <c r="J12" s="6"/>
      <c r="K12" s="6"/>
      <c r="L12" s="6"/>
      <c r="M12" s="6"/>
    </row>
    <row r="13" spans="1:13" s="37" customFormat="1" x14ac:dyDescent="0.25">
      <c r="C13" s="6"/>
      <c r="D13" s="6" t="s">
        <v>59</v>
      </c>
      <c r="E13" s="6"/>
      <c r="F13" s="6"/>
      <c r="G13" s="6"/>
      <c r="H13" s="6" t="s">
        <v>60</v>
      </c>
      <c r="I13" s="6"/>
      <c r="J13" s="6"/>
      <c r="K13" s="6"/>
      <c r="L13" s="6"/>
      <c r="M13" s="6"/>
    </row>
    <row r="14" spans="1:13" s="37" customFormat="1" x14ac:dyDescent="0.25">
      <c r="C14" s="6"/>
      <c r="D14" s="6"/>
      <c r="E14" s="6"/>
      <c r="F14" s="6"/>
      <c r="G14" s="6"/>
      <c r="H14" s="6"/>
      <c r="I14" s="6"/>
      <c r="J14" s="6"/>
      <c r="K14" s="6"/>
      <c r="L14" s="6"/>
      <c r="M14" s="6"/>
    </row>
    <row r="15" spans="1:13" s="37" customFormat="1" x14ac:dyDescent="0.25">
      <c r="C15" s="6"/>
      <c r="D15" s="34"/>
      <c r="E15" s="6"/>
      <c r="F15" s="6"/>
      <c r="G15" s="6"/>
      <c r="H15" s="34"/>
      <c r="I15" s="6"/>
      <c r="J15" s="6"/>
      <c r="K15" s="6"/>
      <c r="L15" s="6"/>
      <c r="M15" s="6"/>
    </row>
    <row r="16" spans="1:13" s="37" customFormat="1" x14ac:dyDescent="0.25">
      <c r="C16" s="6"/>
      <c r="D16" s="6"/>
      <c r="E16" s="6"/>
      <c r="F16" s="6"/>
      <c r="G16" s="6"/>
      <c r="H16" s="6"/>
      <c r="I16" s="6"/>
      <c r="J16" s="6"/>
      <c r="K16" s="6"/>
      <c r="L16" s="6"/>
      <c r="M16" s="6"/>
    </row>
    <row r="17" spans="3:13" s="37" customFormat="1" x14ac:dyDescent="0.25">
      <c r="C17" s="6"/>
      <c r="D17" s="6"/>
      <c r="E17" s="6"/>
      <c r="F17" s="6"/>
      <c r="G17" s="6"/>
      <c r="H17" s="6"/>
      <c r="I17" s="6"/>
      <c r="J17" s="6"/>
      <c r="K17" s="6"/>
      <c r="L17" s="6"/>
      <c r="M17" s="6"/>
    </row>
    <row r="18" spans="3:13" s="37" customFormat="1" ht="115.2" customHeight="1" x14ac:dyDescent="0.25">
      <c r="C18" s="78" t="s">
        <v>138</v>
      </c>
      <c r="D18" s="78"/>
      <c r="E18" s="78"/>
      <c r="F18" s="78"/>
      <c r="G18" s="78"/>
      <c r="H18" s="78"/>
      <c r="I18" s="78"/>
      <c r="J18" s="78"/>
      <c r="K18" s="78"/>
      <c r="L18" s="78"/>
      <c r="M18" s="78"/>
    </row>
    <row r="19" spans="3:13" s="37" customFormat="1" x14ac:dyDescent="0.25">
      <c r="C19" s="6"/>
      <c r="D19" s="6"/>
      <c r="E19" s="6"/>
      <c r="F19" s="6"/>
      <c r="G19" s="6"/>
      <c r="H19" s="6"/>
      <c r="I19" s="6"/>
      <c r="J19" s="6"/>
      <c r="K19" s="6"/>
      <c r="L19" s="6"/>
      <c r="M19" s="6"/>
    </row>
    <row r="20" spans="3:13" s="37" customFormat="1" x14ac:dyDescent="0.25">
      <c r="C20" s="6"/>
      <c r="D20" s="6"/>
      <c r="E20" s="6"/>
      <c r="F20" s="6"/>
      <c r="G20" s="6"/>
      <c r="H20" s="6"/>
      <c r="I20" s="6"/>
      <c r="J20" s="6"/>
      <c r="K20" s="6"/>
      <c r="L20" s="6"/>
      <c r="M20" s="6"/>
    </row>
    <row r="21" spans="3:13" s="37" customFormat="1" x14ac:dyDescent="0.25">
      <c r="C21" s="6"/>
      <c r="D21" s="6"/>
      <c r="E21" s="6"/>
      <c r="F21" s="6"/>
      <c r="G21" s="6"/>
      <c r="H21" s="6"/>
      <c r="I21" s="6"/>
      <c r="J21" s="6"/>
      <c r="K21" s="6"/>
      <c r="L21" s="6"/>
      <c r="M21" s="6"/>
    </row>
    <row r="22" spans="3:13" s="37" customFormat="1" x14ac:dyDescent="0.25">
      <c r="C22" s="6"/>
      <c r="D22" s="6"/>
      <c r="E22" s="6"/>
      <c r="F22" s="6"/>
      <c r="G22" s="6"/>
      <c r="H22" s="6"/>
      <c r="I22" s="6"/>
      <c r="J22" s="6"/>
      <c r="K22" s="6"/>
      <c r="L22" s="6"/>
      <c r="M22" s="6"/>
    </row>
    <row r="23" spans="3:13" s="37" customFormat="1" x14ac:dyDescent="0.25">
      <c r="C23" s="6"/>
      <c r="D23" s="6"/>
      <c r="E23" s="6"/>
      <c r="F23" s="6"/>
      <c r="G23" s="6"/>
      <c r="H23" s="6"/>
      <c r="I23" s="6"/>
      <c r="J23" s="6"/>
      <c r="K23" s="6"/>
      <c r="L23" s="6"/>
      <c r="M23" s="6"/>
    </row>
    <row r="24" spans="3:13" s="37" customFormat="1" x14ac:dyDescent="0.25">
      <c r="C24" s="6"/>
      <c r="D24" s="6"/>
      <c r="E24" s="6"/>
      <c r="F24" s="6"/>
      <c r="G24" s="6"/>
      <c r="H24" s="6"/>
      <c r="I24" s="6"/>
      <c r="J24" s="6"/>
      <c r="K24" s="6"/>
      <c r="L24" s="6"/>
      <c r="M24" s="6"/>
    </row>
    <row r="25" spans="3:13" s="37" customFormat="1" ht="160.19999999999999" customHeight="1" x14ac:dyDescent="0.25">
      <c r="C25" s="80" t="s">
        <v>126</v>
      </c>
      <c r="D25" s="81"/>
      <c r="E25" s="81"/>
      <c r="F25" s="81"/>
      <c r="G25" s="81"/>
      <c r="H25" s="81"/>
      <c r="I25" s="81"/>
      <c r="J25" s="81"/>
      <c r="K25" s="81"/>
      <c r="L25" s="81"/>
      <c r="M25" s="81"/>
    </row>
    <row r="26" spans="3:13" s="37" customFormat="1" x14ac:dyDescent="0.25">
      <c r="C26" s="82" t="s">
        <v>125</v>
      </c>
      <c r="D26" s="82"/>
      <c r="E26" s="82"/>
      <c r="F26" s="82"/>
      <c r="G26" s="82"/>
      <c r="H26" s="82"/>
      <c r="I26" s="82"/>
      <c r="J26" s="82"/>
      <c r="K26" s="82"/>
      <c r="L26" s="82"/>
      <c r="M26" s="82"/>
    </row>
    <row r="27" spans="3:13" s="37" customFormat="1" x14ac:dyDescent="0.25">
      <c r="C27" s="6"/>
      <c r="D27" s="6"/>
      <c r="E27" s="6"/>
      <c r="F27" s="6"/>
      <c r="G27" s="6"/>
      <c r="H27" s="6"/>
      <c r="I27" s="6"/>
      <c r="J27" s="6"/>
      <c r="K27" s="6"/>
      <c r="L27" s="6"/>
      <c r="M27" s="6"/>
    </row>
    <row r="28" spans="3:13" s="37" customFormat="1" ht="14.4" x14ac:dyDescent="0.3">
      <c r="C28" s="6"/>
      <c r="D28" s="6" t="s">
        <v>61</v>
      </c>
      <c r="E28" s="34"/>
      <c r="F28" s="6"/>
      <c r="G28" s="6"/>
      <c r="H28" s="6"/>
      <c r="I28"/>
      <c r="J28" s="6"/>
      <c r="K28" s="6"/>
      <c r="L28" s="6"/>
      <c r="M28" s="6"/>
    </row>
    <row r="29" spans="3:13" s="37" customFormat="1" x14ac:dyDescent="0.25">
      <c r="C29" s="6"/>
      <c r="D29" s="6"/>
      <c r="E29" s="6"/>
      <c r="F29" s="6"/>
      <c r="G29" s="6"/>
      <c r="H29" s="6"/>
      <c r="I29" s="6"/>
      <c r="J29" s="6"/>
      <c r="K29" s="6"/>
      <c r="L29" s="6"/>
      <c r="M29" s="6"/>
    </row>
    <row r="30" spans="3:13" s="37" customFormat="1" x14ac:dyDescent="0.25">
      <c r="C30" s="6"/>
      <c r="D30" s="6" t="s">
        <v>62</v>
      </c>
      <c r="E30" s="34"/>
      <c r="F30" s="6"/>
      <c r="G30" s="6"/>
      <c r="H30" s="6"/>
      <c r="I30" s="6"/>
      <c r="J30" s="6"/>
      <c r="K30" s="6"/>
      <c r="L30" s="6"/>
      <c r="M30" s="6"/>
    </row>
    <row r="31" spans="3:13" s="37" customFormat="1" x14ac:dyDescent="0.25">
      <c r="C31" s="6"/>
      <c r="D31" s="6"/>
      <c r="E31" s="6"/>
      <c r="F31" s="6"/>
      <c r="G31" s="6"/>
      <c r="H31" s="6"/>
      <c r="I31" s="6"/>
      <c r="J31" s="6"/>
      <c r="K31" s="6"/>
      <c r="L31" s="6"/>
      <c r="M31" s="6"/>
    </row>
    <row r="32" spans="3:13" s="37" customFormat="1" x14ac:dyDescent="0.25">
      <c r="C32" s="6"/>
      <c r="D32" s="6" t="s">
        <v>63</v>
      </c>
      <c r="E32" s="34"/>
      <c r="F32" s="6"/>
      <c r="G32" s="6"/>
      <c r="H32" s="6"/>
      <c r="I32" s="6"/>
      <c r="J32" s="6"/>
      <c r="K32" s="6"/>
      <c r="L32" s="6"/>
      <c r="M32" s="6"/>
    </row>
    <row r="33" spans="3:13" s="37" customFormat="1" x14ac:dyDescent="0.25">
      <c r="C33" s="6"/>
      <c r="D33" s="6"/>
      <c r="E33" s="6"/>
      <c r="F33" s="6"/>
      <c r="G33" s="6"/>
      <c r="H33" s="6"/>
      <c r="I33" s="6"/>
      <c r="J33" s="6"/>
      <c r="K33" s="6"/>
      <c r="L33" s="6"/>
      <c r="M33" s="6"/>
    </row>
    <row r="34" spans="3:13" s="37" customFormat="1" x14ac:dyDescent="0.25">
      <c r="C34" s="6"/>
      <c r="D34" s="6" t="s">
        <v>61</v>
      </c>
      <c r="E34" s="34"/>
      <c r="F34" s="6"/>
      <c r="G34" s="6"/>
      <c r="H34" s="6"/>
      <c r="I34" s="6"/>
      <c r="J34" s="6"/>
      <c r="K34" s="6"/>
      <c r="L34" s="6"/>
      <c r="M34" s="6"/>
    </row>
    <row r="35" spans="3:13" s="37" customFormat="1" x14ac:dyDescent="0.25">
      <c r="C35" s="6"/>
      <c r="D35" s="6"/>
      <c r="E35" s="6"/>
      <c r="F35" s="6"/>
      <c r="G35" s="6"/>
      <c r="H35" s="6"/>
      <c r="I35" s="6"/>
      <c r="J35" s="6"/>
      <c r="K35" s="6"/>
      <c r="L35" s="6"/>
      <c r="M35" s="6"/>
    </row>
    <row r="36" spans="3:13" s="37" customFormat="1" x14ac:dyDescent="0.25">
      <c r="C36" s="6"/>
      <c r="D36" s="6"/>
      <c r="E36" s="6"/>
      <c r="F36" s="6"/>
      <c r="G36" s="6"/>
      <c r="H36" s="6"/>
      <c r="I36" s="6"/>
      <c r="J36" s="6"/>
      <c r="K36" s="6"/>
      <c r="L36" s="6"/>
      <c r="M36" s="6"/>
    </row>
    <row r="37" spans="3:13" s="37" customFormat="1" ht="154.80000000000001" customHeight="1" x14ac:dyDescent="0.25">
      <c r="C37" s="80" t="s">
        <v>127</v>
      </c>
      <c r="D37" s="81"/>
      <c r="E37" s="81"/>
      <c r="F37" s="81"/>
      <c r="G37" s="81"/>
      <c r="H37" s="81"/>
      <c r="I37" s="81"/>
      <c r="J37" s="81"/>
      <c r="K37" s="81"/>
      <c r="L37" s="81"/>
      <c r="M37" s="81"/>
    </row>
    <row r="38" spans="3:13" s="37" customFormat="1" x14ac:dyDescent="0.25">
      <c r="C38" s="81" t="s">
        <v>72</v>
      </c>
      <c r="D38" s="81"/>
      <c r="E38" s="81"/>
      <c r="F38" s="81"/>
      <c r="G38" s="81"/>
      <c r="H38" s="81"/>
      <c r="I38" s="81"/>
      <c r="J38" s="81"/>
      <c r="K38" s="81"/>
      <c r="L38" s="81"/>
      <c r="M38" s="81"/>
    </row>
    <row r="39" spans="3:13" s="37" customFormat="1" x14ac:dyDescent="0.25">
      <c r="K39" s="6"/>
      <c r="L39" s="6"/>
      <c r="M39" s="6"/>
    </row>
    <row r="40" spans="3:13" s="37" customFormat="1" x14ac:dyDescent="0.25">
      <c r="C40" s="8" t="s">
        <v>6</v>
      </c>
      <c r="D40" s="8" t="s">
        <v>7</v>
      </c>
      <c r="E40" s="8" t="s">
        <v>67</v>
      </c>
      <c r="F40" s="8" t="s">
        <v>68</v>
      </c>
      <c r="G40" s="8" t="s">
        <v>128</v>
      </c>
      <c r="H40" s="8" t="s">
        <v>69</v>
      </c>
      <c r="I40" s="8" t="s">
        <v>71</v>
      </c>
      <c r="J40" s="8" t="s">
        <v>70</v>
      </c>
      <c r="K40" s="6"/>
      <c r="L40" s="6"/>
      <c r="M40" s="6"/>
    </row>
    <row r="41" spans="3:13" s="37" customFormat="1" x14ac:dyDescent="0.25">
      <c r="C41" s="6">
        <v>0.75</v>
      </c>
      <c r="D41" s="6">
        <v>1.23</v>
      </c>
      <c r="E41" s="34" t="b">
        <f>$C41&gt;$D41</f>
        <v>0</v>
      </c>
      <c r="F41" s="34" t="b">
        <f>$C41&lt;$D41</f>
        <v>1</v>
      </c>
      <c r="G41" s="34" t="b">
        <f>$C41&gt;=$D41</f>
        <v>0</v>
      </c>
      <c r="H41" s="34" t="b">
        <f>$C41&lt;=$D41</f>
        <v>1</v>
      </c>
      <c r="I41" s="34" t="b">
        <f>$C41=$D41</f>
        <v>0</v>
      </c>
      <c r="J41" s="34" t="b">
        <f>$C41&lt;&gt;$D41</f>
        <v>1</v>
      </c>
      <c r="K41" s="6"/>
      <c r="L41" s="6"/>
      <c r="M41" s="6"/>
    </row>
    <row r="42" spans="3:13" s="37" customFormat="1" x14ac:dyDescent="0.25">
      <c r="C42" s="6">
        <v>6.0010000000000003</v>
      </c>
      <c r="D42" s="6">
        <v>5.9989999999999997</v>
      </c>
      <c r="E42" s="34" t="b">
        <f t="shared" ref="E42:E45" si="0">$C42&gt;$D42</f>
        <v>1</v>
      </c>
      <c r="F42" s="34" t="b">
        <f t="shared" ref="F42:F45" si="1">$C42&lt;$D42</f>
        <v>0</v>
      </c>
      <c r="G42" s="34" t="b">
        <f t="shared" ref="G42:G45" si="2">$C42&gt;=$D42</f>
        <v>1</v>
      </c>
      <c r="H42" s="34" t="b">
        <f t="shared" ref="H42:H45" si="3">$C42&lt;=$D42</f>
        <v>0</v>
      </c>
      <c r="I42" s="34" t="b">
        <f t="shared" ref="I42:I45" si="4">$C42=$D42</f>
        <v>0</v>
      </c>
      <c r="J42" s="34" t="b">
        <f t="shared" ref="J42:J45" si="5">$C42&lt;&gt;$D42</f>
        <v>1</v>
      </c>
      <c r="K42" s="6"/>
      <c r="L42" s="6"/>
      <c r="M42" s="6"/>
    </row>
    <row r="43" spans="3:13" s="37" customFormat="1" x14ac:dyDescent="0.25">
      <c r="C43" s="6">
        <v>10</v>
      </c>
      <c r="D43" s="6">
        <v>10.1</v>
      </c>
      <c r="E43" s="34" t="b">
        <f t="shared" si="0"/>
        <v>0</v>
      </c>
      <c r="F43" s="34" t="b">
        <f t="shared" si="1"/>
        <v>1</v>
      </c>
      <c r="G43" s="34" t="b">
        <f t="shared" si="2"/>
        <v>0</v>
      </c>
      <c r="H43" s="34" t="b">
        <f t="shared" si="3"/>
        <v>1</v>
      </c>
      <c r="I43" s="34" t="b">
        <f t="shared" si="4"/>
        <v>0</v>
      </c>
      <c r="J43" s="34" t="b">
        <f t="shared" si="5"/>
        <v>1</v>
      </c>
      <c r="K43" s="6"/>
      <c r="L43" s="6"/>
      <c r="M43" s="6"/>
    </row>
    <row r="44" spans="3:13" s="37" customFormat="1" x14ac:dyDescent="0.25">
      <c r="C44" s="6" t="s">
        <v>73</v>
      </c>
      <c r="D44" s="6" t="s">
        <v>73</v>
      </c>
      <c r="E44" s="34" t="b">
        <f>$C44&gt;$D44</f>
        <v>0</v>
      </c>
      <c r="F44" s="34" t="b">
        <f>$C44&lt;$D44</f>
        <v>0</v>
      </c>
      <c r="G44" s="34" t="b">
        <f>$C44&gt;=$D44</f>
        <v>1</v>
      </c>
      <c r="H44" s="34" t="b">
        <f>$C44&lt;=$D44</f>
        <v>1</v>
      </c>
      <c r="I44" s="34" t="b">
        <f>$C44=$D44</f>
        <v>1</v>
      </c>
      <c r="J44" s="34" t="b">
        <f>$C44&lt;&gt;$D44</f>
        <v>0</v>
      </c>
      <c r="K44" s="6"/>
      <c r="L44" s="6"/>
      <c r="M44" s="6"/>
    </row>
    <row r="45" spans="3:13" s="37" customFormat="1" x14ac:dyDescent="0.25">
      <c r="C45" s="6" t="s">
        <v>75</v>
      </c>
      <c r="D45" s="6" t="s">
        <v>74</v>
      </c>
      <c r="E45" s="34" t="b">
        <f t="shared" si="0"/>
        <v>1</v>
      </c>
      <c r="F45" s="34" t="b">
        <f t="shared" si="1"/>
        <v>0</v>
      </c>
      <c r="G45" s="34" t="b">
        <f t="shared" si="2"/>
        <v>1</v>
      </c>
      <c r="H45" s="34" t="b">
        <f t="shared" si="3"/>
        <v>0</v>
      </c>
      <c r="I45" s="34" t="b">
        <f t="shared" si="4"/>
        <v>0</v>
      </c>
      <c r="J45" s="34" t="b">
        <f t="shared" si="5"/>
        <v>1</v>
      </c>
      <c r="K45" s="6"/>
      <c r="L45" s="6"/>
      <c r="M45" s="6"/>
    </row>
    <row r="46" spans="3:13" s="37" customFormat="1" x14ac:dyDescent="0.25">
      <c r="C46" s="6"/>
      <c r="D46" s="6"/>
      <c r="E46" s="6"/>
      <c r="F46" s="6"/>
      <c r="G46" s="6"/>
      <c r="H46" s="6"/>
      <c r="I46" s="6"/>
      <c r="J46" s="6"/>
      <c r="K46" s="6"/>
      <c r="L46" s="6"/>
      <c r="M46" s="6"/>
    </row>
    <row r="47" spans="3:13" s="37" customFormat="1" ht="36.6" customHeight="1" x14ac:dyDescent="0.25">
      <c r="C47" s="80" t="s">
        <v>76</v>
      </c>
      <c r="D47" s="80"/>
      <c r="E47" s="80"/>
      <c r="F47" s="80"/>
      <c r="G47" s="80"/>
      <c r="H47" s="80"/>
      <c r="I47" s="80"/>
      <c r="J47" s="80"/>
      <c r="K47" s="80"/>
      <c r="L47" s="80"/>
      <c r="M47" s="80"/>
    </row>
    <row r="48" spans="3:13" s="37" customFormat="1" x14ac:dyDescent="0.25">
      <c r="C48" s="36"/>
      <c r="D48" s="36"/>
      <c r="E48" s="36"/>
      <c r="F48" s="36"/>
      <c r="G48" s="36"/>
      <c r="H48" s="36"/>
      <c r="I48" s="36"/>
      <c r="J48" s="36"/>
      <c r="K48" s="36"/>
      <c r="L48" s="36"/>
      <c r="M48" s="36"/>
    </row>
    <row r="49" spans="3:13" s="37" customFormat="1" x14ac:dyDescent="0.25">
      <c r="C49" s="36"/>
      <c r="D49" s="36"/>
      <c r="E49" s="36"/>
      <c r="F49" s="36"/>
      <c r="G49" s="36"/>
      <c r="H49" s="36"/>
      <c r="I49" s="36"/>
      <c r="J49" s="36"/>
      <c r="K49" s="36"/>
      <c r="L49" s="36"/>
      <c r="M49" s="36"/>
    </row>
    <row r="50" spans="3:13" s="1" customFormat="1" ht="25.2" thickBot="1" x14ac:dyDescent="0.3">
      <c r="C50" s="79" t="s">
        <v>0</v>
      </c>
      <c r="D50" s="79"/>
      <c r="E50" s="79"/>
      <c r="F50" s="79"/>
      <c r="G50" s="79"/>
      <c r="H50" s="79"/>
      <c r="I50" s="79"/>
      <c r="J50" s="79"/>
      <c r="K50" s="79"/>
      <c r="L50" s="79"/>
      <c r="M50" s="79"/>
    </row>
    <row r="51" spans="3:13" s="38" customFormat="1" x14ac:dyDescent="0.25">
      <c r="C51" s="5"/>
      <c r="D51" s="5"/>
      <c r="E51" s="5"/>
      <c r="F51" s="5"/>
      <c r="G51" s="5"/>
      <c r="H51" s="5"/>
      <c r="I51" s="5"/>
      <c r="J51" s="5"/>
      <c r="K51" s="5"/>
      <c r="L51" s="5"/>
      <c r="M51" s="5"/>
    </row>
    <row r="52" spans="3:13" x14ac:dyDescent="0.25">
      <c r="C52" s="26" t="s">
        <v>66</v>
      </c>
      <c r="D52" s="6"/>
      <c r="E52" s="6"/>
      <c r="F52" s="6"/>
      <c r="G52" s="6"/>
      <c r="H52" s="6"/>
      <c r="I52" s="6"/>
      <c r="J52" s="6"/>
      <c r="K52" s="6"/>
      <c r="L52" s="6"/>
      <c r="M52" s="6"/>
    </row>
    <row r="53" spans="3:13" x14ac:dyDescent="0.25">
      <c r="C53" s="6"/>
      <c r="D53" s="6"/>
      <c r="E53" s="6"/>
      <c r="F53" s="6"/>
      <c r="G53" s="6"/>
      <c r="H53" s="6"/>
      <c r="I53" s="6"/>
      <c r="J53" s="6"/>
      <c r="K53" s="6"/>
      <c r="L53" s="6"/>
      <c r="M53" s="6"/>
    </row>
    <row r="54" spans="3:13" x14ac:dyDescent="0.25">
      <c r="C54" s="6"/>
      <c r="D54" s="6"/>
      <c r="E54" s="6"/>
      <c r="F54" s="6"/>
      <c r="G54" s="6"/>
      <c r="H54" s="6"/>
      <c r="I54" s="6"/>
      <c r="J54" s="6"/>
      <c r="K54" s="6"/>
      <c r="L54" s="6"/>
      <c r="M54" s="6"/>
    </row>
    <row r="55" spans="3:13" x14ac:dyDescent="0.25">
      <c r="C55" s="6"/>
      <c r="D55" s="6"/>
      <c r="E55" s="6"/>
      <c r="F55" s="6"/>
      <c r="G55" s="6"/>
      <c r="H55" s="6"/>
      <c r="I55" s="6"/>
      <c r="J55" s="6"/>
      <c r="K55" s="6"/>
      <c r="L55" s="6"/>
      <c r="M55" s="6"/>
    </row>
    <row r="56" spans="3:13" x14ac:dyDescent="0.25">
      <c r="C56" s="6"/>
      <c r="D56" s="6"/>
      <c r="E56" s="6"/>
      <c r="F56" s="6"/>
      <c r="G56" s="6" t="s">
        <v>64</v>
      </c>
      <c r="H56" s="6"/>
      <c r="I56" s="6"/>
      <c r="J56" s="6"/>
      <c r="K56" s="6"/>
      <c r="L56" s="6"/>
      <c r="M56" s="6"/>
    </row>
    <row r="57" spans="3:13" x14ac:dyDescent="0.25">
      <c r="C57" s="6"/>
      <c r="D57" s="6"/>
      <c r="E57" s="6"/>
      <c r="F57" s="6"/>
      <c r="G57" s="6"/>
      <c r="H57" s="6"/>
      <c r="I57" s="6"/>
      <c r="J57" s="6"/>
      <c r="K57" s="6"/>
      <c r="L57" s="6"/>
      <c r="M57" s="6"/>
    </row>
    <row r="58" spans="3:13" x14ac:dyDescent="0.25">
      <c r="C58" s="6"/>
      <c r="D58" s="6"/>
      <c r="E58" s="6"/>
      <c r="F58" s="6"/>
      <c r="G58" s="6"/>
      <c r="H58" s="6"/>
      <c r="I58" s="6"/>
      <c r="J58" s="6"/>
      <c r="K58" s="6"/>
      <c r="L58" s="6"/>
      <c r="M58" s="6"/>
    </row>
    <row r="59" spans="3:13" x14ac:dyDescent="0.25">
      <c r="C59" s="6"/>
      <c r="D59" s="6"/>
      <c r="E59" s="6"/>
      <c r="F59" s="6"/>
      <c r="G59" s="6"/>
      <c r="H59" s="6"/>
      <c r="I59" s="6"/>
      <c r="J59" s="6"/>
      <c r="K59" s="6"/>
      <c r="L59" s="6"/>
      <c r="M59" s="6"/>
    </row>
    <row r="60" spans="3:13" x14ac:dyDescent="0.25">
      <c r="C60" s="6"/>
      <c r="D60" s="6"/>
      <c r="E60" s="6"/>
      <c r="F60" s="6"/>
      <c r="G60" s="6" t="s">
        <v>65</v>
      </c>
      <c r="H60" s="6"/>
      <c r="I60" s="6"/>
      <c r="J60" s="6"/>
      <c r="K60" s="6"/>
      <c r="L60" s="6"/>
      <c r="M60" s="6"/>
    </row>
    <row r="61" spans="3:13" x14ac:dyDescent="0.25">
      <c r="C61" s="6"/>
      <c r="D61" s="6"/>
      <c r="E61" s="6"/>
      <c r="F61" s="6"/>
      <c r="G61" s="6"/>
      <c r="H61" s="6"/>
      <c r="I61" s="6"/>
      <c r="J61" s="6"/>
      <c r="K61" s="6"/>
      <c r="L61" s="6"/>
      <c r="M61" s="6"/>
    </row>
    <row r="62" spans="3:13" x14ac:dyDescent="0.25">
      <c r="C62" s="6"/>
      <c r="D62" s="6"/>
      <c r="E62" s="6"/>
      <c r="F62" s="6"/>
      <c r="G62" s="6"/>
      <c r="H62" s="6"/>
      <c r="I62" s="6"/>
      <c r="J62" s="6"/>
      <c r="K62" s="6"/>
      <c r="L62" s="6"/>
      <c r="M62" s="6"/>
    </row>
    <row r="63" spans="3:13" x14ac:dyDescent="0.25">
      <c r="C63" s="6"/>
      <c r="D63" s="6"/>
      <c r="E63" s="6"/>
      <c r="F63" s="6"/>
      <c r="H63" s="6"/>
      <c r="I63" s="6"/>
      <c r="J63" s="6"/>
      <c r="K63" s="6"/>
      <c r="L63" s="6"/>
      <c r="M63" s="6"/>
    </row>
    <row r="64" spans="3:13" x14ac:dyDescent="0.25">
      <c r="C64" s="6"/>
      <c r="D64" s="6"/>
      <c r="E64" s="6"/>
      <c r="F64" s="6"/>
      <c r="G64" s="6"/>
      <c r="H64" s="6"/>
      <c r="I64" s="6"/>
      <c r="J64" s="6"/>
      <c r="K64" s="6"/>
      <c r="L64" s="6"/>
      <c r="M64" s="6"/>
    </row>
    <row r="65" spans="3:13" x14ac:dyDescent="0.25">
      <c r="C65" s="6"/>
      <c r="D65" s="6"/>
      <c r="E65" s="6"/>
      <c r="F65" s="6"/>
      <c r="G65" s="6"/>
      <c r="H65" s="6"/>
      <c r="I65" s="6"/>
      <c r="J65" s="6"/>
      <c r="K65" s="6"/>
      <c r="L65" s="6"/>
      <c r="M65" s="6"/>
    </row>
    <row r="66" spans="3:13" x14ac:dyDescent="0.25">
      <c r="C66" s="6"/>
      <c r="D66" s="6"/>
      <c r="E66" s="6"/>
      <c r="F66" s="6"/>
      <c r="G66" s="6"/>
      <c r="H66" s="6"/>
      <c r="I66" s="6"/>
      <c r="J66" s="6"/>
      <c r="K66" s="6"/>
      <c r="L66" s="6"/>
      <c r="M66" s="6"/>
    </row>
    <row r="67" spans="3:13" x14ac:dyDescent="0.25">
      <c r="C67" s="6"/>
      <c r="D67" s="6"/>
      <c r="E67" s="6"/>
      <c r="F67" s="6"/>
      <c r="H67" s="6"/>
      <c r="I67" s="6"/>
      <c r="J67" s="6"/>
      <c r="K67" s="6"/>
      <c r="L67" s="6"/>
      <c r="M67" s="6"/>
    </row>
    <row r="68" spans="3:13" x14ac:dyDescent="0.25">
      <c r="C68" s="6"/>
      <c r="D68" s="6"/>
      <c r="E68" s="6"/>
      <c r="F68" s="6"/>
      <c r="G68" s="6"/>
      <c r="H68" s="6"/>
      <c r="I68" s="6"/>
      <c r="J68" s="6"/>
      <c r="K68" s="6"/>
      <c r="L68" s="6"/>
      <c r="M68" s="6"/>
    </row>
    <row r="69" spans="3:13" x14ac:dyDescent="0.25">
      <c r="C69" s="6"/>
      <c r="D69" s="6"/>
      <c r="E69" s="6"/>
      <c r="F69" s="6"/>
      <c r="G69" s="6"/>
      <c r="H69" s="6"/>
      <c r="I69" s="6"/>
      <c r="J69" s="6"/>
      <c r="K69" s="6"/>
      <c r="L69" s="6"/>
      <c r="M69" s="6"/>
    </row>
    <row r="70" spans="3:13" x14ac:dyDescent="0.25">
      <c r="C70" s="6"/>
      <c r="D70" s="6"/>
      <c r="E70" s="6"/>
      <c r="F70" s="6"/>
      <c r="G70" s="6"/>
      <c r="H70" s="6"/>
      <c r="I70" s="6"/>
      <c r="J70" s="6"/>
      <c r="K70" s="6"/>
      <c r="L70" s="6"/>
      <c r="M70" s="6"/>
    </row>
    <row r="71" spans="3:13" x14ac:dyDescent="0.25">
      <c r="C71" s="6"/>
      <c r="D71" s="6"/>
      <c r="E71" s="6"/>
      <c r="F71" s="6"/>
      <c r="G71" s="6"/>
      <c r="H71" s="6"/>
      <c r="I71" s="6"/>
      <c r="J71" s="6"/>
      <c r="K71" s="6"/>
      <c r="L71" s="6"/>
      <c r="M71" s="6"/>
    </row>
    <row r="72" spans="3:13" x14ac:dyDescent="0.25">
      <c r="C72" s="6"/>
      <c r="D72" s="6"/>
      <c r="E72" s="6"/>
      <c r="F72" s="6"/>
      <c r="G72" s="6"/>
      <c r="H72" s="6"/>
      <c r="I72" s="6"/>
      <c r="J72" s="6"/>
      <c r="K72" s="6"/>
      <c r="L72" s="6"/>
      <c r="M72" s="6"/>
    </row>
    <row r="73" spans="3:13" x14ac:dyDescent="0.25">
      <c r="C73" s="6"/>
      <c r="D73" s="6"/>
      <c r="E73" s="6"/>
      <c r="F73" s="6"/>
      <c r="G73" s="6"/>
      <c r="H73" s="6"/>
      <c r="I73" s="6"/>
      <c r="J73" s="6"/>
      <c r="K73" s="6"/>
      <c r="L73" s="6"/>
      <c r="M73" s="6"/>
    </row>
    <row r="74" spans="3:13" x14ac:dyDescent="0.25">
      <c r="C74" s="6"/>
      <c r="D74" s="6"/>
      <c r="E74" s="6"/>
      <c r="F74" s="6"/>
      <c r="G74" s="6"/>
      <c r="H74" s="6"/>
      <c r="I74" s="6"/>
      <c r="J74" s="6"/>
      <c r="K74" s="6"/>
      <c r="L74" s="6"/>
      <c r="M74" s="6"/>
    </row>
    <row r="75" spans="3:13" x14ac:dyDescent="0.25">
      <c r="C75" s="6"/>
      <c r="D75" s="6"/>
      <c r="E75" s="6"/>
      <c r="F75" s="6"/>
      <c r="G75" s="6"/>
      <c r="H75" s="6"/>
      <c r="I75" s="6"/>
      <c r="J75" s="6"/>
      <c r="K75" s="6"/>
      <c r="L75" s="6"/>
      <c r="M75" s="6"/>
    </row>
    <row r="76" spans="3:13" x14ac:dyDescent="0.25">
      <c r="C76" s="6"/>
      <c r="D76" s="6"/>
      <c r="E76" s="6"/>
      <c r="F76" s="6"/>
      <c r="G76" s="6"/>
      <c r="H76" s="6"/>
      <c r="I76" s="6"/>
      <c r="J76" s="6"/>
      <c r="K76" s="6"/>
      <c r="L76" s="6"/>
      <c r="M76" s="6"/>
    </row>
    <row r="77" spans="3:13" x14ac:dyDescent="0.25">
      <c r="C77" s="6"/>
      <c r="D77" s="6"/>
      <c r="E77" s="6"/>
      <c r="F77" s="6"/>
      <c r="G77" s="6"/>
      <c r="H77" s="6"/>
      <c r="I77" s="6"/>
      <c r="J77" s="6"/>
      <c r="K77" s="6"/>
      <c r="L77" s="6"/>
      <c r="M77" s="6"/>
    </row>
    <row r="78" spans="3:13" x14ac:dyDescent="0.25">
      <c r="C78" s="6"/>
      <c r="D78" s="6"/>
      <c r="E78" s="6"/>
      <c r="F78" s="6"/>
      <c r="G78" s="6"/>
      <c r="H78" s="6"/>
      <c r="I78" s="6"/>
      <c r="J78" s="6"/>
      <c r="K78" s="6"/>
      <c r="L78" s="6"/>
      <c r="M78" s="6"/>
    </row>
    <row r="79" spans="3:13" x14ac:dyDescent="0.25">
      <c r="C79" s="6"/>
      <c r="D79" s="6"/>
      <c r="E79" s="6"/>
      <c r="F79" s="6"/>
      <c r="G79" s="6"/>
      <c r="H79" s="6"/>
      <c r="I79" s="6"/>
      <c r="J79" s="6"/>
      <c r="K79" s="6"/>
      <c r="L79" s="6"/>
      <c r="M79" s="6"/>
    </row>
    <row r="80" spans="3:13" x14ac:dyDescent="0.25">
      <c r="C80" s="6"/>
      <c r="D80" s="6"/>
      <c r="E80" s="6"/>
      <c r="F80" s="6"/>
      <c r="G80" s="6"/>
      <c r="H80" s="6"/>
      <c r="I80" s="6"/>
      <c r="J80" s="6"/>
      <c r="K80" s="6"/>
      <c r="L80" s="6"/>
      <c r="M80" s="6"/>
    </row>
    <row r="81" spans="3:13" x14ac:dyDescent="0.25">
      <c r="C81" s="6"/>
      <c r="D81" s="6"/>
      <c r="E81" s="6"/>
      <c r="F81" s="6"/>
      <c r="G81" s="6"/>
      <c r="H81" s="6"/>
      <c r="I81" s="6"/>
      <c r="J81" s="6"/>
      <c r="K81" s="6"/>
      <c r="L81" s="6"/>
      <c r="M81" s="6"/>
    </row>
    <row r="82" spans="3:13" x14ac:dyDescent="0.25">
      <c r="C82" s="6"/>
      <c r="D82" s="6"/>
      <c r="E82" s="6"/>
      <c r="F82" s="6"/>
      <c r="G82" s="6"/>
      <c r="H82" s="6"/>
      <c r="I82" s="6"/>
      <c r="J82" s="6"/>
      <c r="K82" s="6"/>
      <c r="L82" s="6"/>
      <c r="M82" s="6"/>
    </row>
    <row r="83" spans="3:13" x14ac:dyDescent="0.25">
      <c r="C83" s="6"/>
      <c r="D83" s="6"/>
      <c r="E83" s="6"/>
      <c r="F83" s="6"/>
      <c r="G83" s="6"/>
      <c r="H83" s="6"/>
      <c r="I83" s="6"/>
      <c r="J83" s="6"/>
      <c r="K83" s="6"/>
      <c r="L83" s="6"/>
      <c r="M83" s="6"/>
    </row>
    <row r="84" spans="3:13" x14ac:dyDescent="0.25">
      <c r="C84" s="6"/>
      <c r="D84" s="6"/>
      <c r="E84" s="6"/>
      <c r="F84" s="6"/>
      <c r="G84" s="6"/>
      <c r="H84" s="6"/>
      <c r="I84" s="6"/>
      <c r="J84" s="6"/>
      <c r="K84" s="6"/>
      <c r="L84" s="6"/>
      <c r="M84" s="6"/>
    </row>
    <row r="85" spans="3:13" x14ac:dyDescent="0.25">
      <c r="C85" s="6"/>
      <c r="D85" s="6"/>
      <c r="E85" s="6"/>
      <c r="F85" s="6"/>
      <c r="G85" s="6"/>
      <c r="H85" s="6"/>
      <c r="I85" s="6"/>
      <c r="J85" s="6"/>
      <c r="K85" s="6"/>
      <c r="L85" s="6"/>
      <c r="M85" s="6"/>
    </row>
    <row r="86" spans="3:13" x14ac:dyDescent="0.25">
      <c r="C86" s="6"/>
      <c r="D86" s="6"/>
      <c r="E86" s="6"/>
      <c r="F86" s="6"/>
      <c r="G86" s="6"/>
      <c r="H86" s="6"/>
      <c r="I86" s="6"/>
      <c r="J86" s="6"/>
      <c r="K86" s="6"/>
      <c r="L86" s="6"/>
      <c r="M86" s="6"/>
    </row>
    <row r="87" spans="3:13" x14ac:dyDescent="0.25">
      <c r="C87" s="6"/>
      <c r="D87" s="6"/>
      <c r="E87" s="6"/>
      <c r="F87" s="6"/>
      <c r="G87" s="6"/>
      <c r="H87" s="6"/>
      <c r="I87" s="6"/>
      <c r="J87" s="6"/>
      <c r="K87" s="6"/>
      <c r="L87" s="6"/>
      <c r="M87" s="6"/>
    </row>
    <row r="88" spans="3:13" x14ac:dyDescent="0.25">
      <c r="C88" s="6"/>
      <c r="D88" s="6"/>
      <c r="E88" s="6"/>
      <c r="F88" s="6"/>
      <c r="G88" s="6"/>
      <c r="H88" s="6"/>
      <c r="I88" s="6"/>
      <c r="J88" s="6"/>
      <c r="K88" s="6"/>
      <c r="L88" s="6"/>
      <c r="M88" s="6"/>
    </row>
    <row r="89" spans="3:13" x14ac:dyDescent="0.25">
      <c r="C89" s="6"/>
      <c r="D89" s="6"/>
      <c r="E89" s="6"/>
      <c r="F89" s="6"/>
      <c r="G89" s="6"/>
      <c r="H89" s="6"/>
      <c r="I89" s="6"/>
      <c r="J89" s="6"/>
      <c r="K89" s="6"/>
      <c r="L89" s="6"/>
      <c r="M89" s="6"/>
    </row>
    <row r="90" spans="3:13" x14ac:dyDescent="0.25">
      <c r="C90" s="6"/>
      <c r="D90" s="6"/>
      <c r="E90" s="6"/>
      <c r="F90" s="6"/>
      <c r="G90" s="6"/>
      <c r="H90" s="6"/>
      <c r="I90" s="6"/>
      <c r="J90" s="6"/>
      <c r="K90" s="6"/>
      <c r="L90" s="6"/>
      <c r="M90" s="6"/>
    </row>
    <row r="91" spans="3:13" x14ac:dyDescent="0.25">
      <c r="C91" s="6"/>
      <c r="D91" s="6"/>
      <c r="E91" s="6"/>
      <c r="F91" s="6"/>
      <c r="G91" s="6"/>
      <c r="H91" s="6"/>
      <c r="I91" s="6"/>
      <c r="J91" s="6"/>
      <c r="K91" s="6"/>
      <c r="L91" s="6"/>
      <c r="M91" s="6"/>
    </row>
    <row r="92" spans="3:13" x14ac:dyDescent="0.25">
      <c r="C92" s="6"/>
      <c r="D92" s="6"/>
      <c r="E92" s="6"/>
      <c r="F92" s="6"/>
      <c r="G92" s="6"/>
      <c r="H92" s="6"/>
      <c r="I92" s="6"/>
      <c r="J92" s="6"/>
      <c r="K92" s="6"/>
      <c r="L92" s="6"/>
      <c r="M92" s="6"/>
    </row>
    <row r="93" spans="3:13" x14ac:dyDescent="0.25">
      <c r="C93" s="6"/>
      <c r="D93" s="6"/>
      <c r="E93" s="6"/>
      <c r="F93" s="6"/>
      <c r="G93" s="6"/>
      <c r="H93" s="6"/>
      <c r="I93" s="6"/>
      <c r="J93" s="6"/>
      <c r="K93" s="6"/>
      <c r="L93" s="6"/>
      <c r="M93" s="6"/>
    </row>
    <row r="94" spans="3:13" x14ac:dyDescent="0.25">
      <c r="C94" s="6"/>
      <c r="D94" s="6"/>
      <c r="E94" s="6"/>
      <c r="F94" s="6"/>
      <c r="G94" s="6"/>
      <c r="H94" s="6"/>
      <c r="I94" s="6"/>
      <c r="J94" s="6"/>
      <c r="K94" s="6"/>
      <c r="L94" s="6"/>
      <c r="M94" s="6"/>
    </row>
    <row r="95" spans="3:13" x14ac:dyDescent="0.25">
      <c r="C95" s="6"/>
      <c r="D95" s="6"/>
      <c r="E95" s="6"/>
      <c r="F95" s="6"/>
      <c r="G95" s="6"/>
      <c r="H95" s="6"/>
      <c r="I95" s="6"/>
      <c r="J95" s="6"/>
      <c r="K95" s="6"/>
      <c r="L95" s="6"/>
      <c r="M95" s="6"/>
    </row>
    <row r="96" spans="3:13" x14ac:dyDescent="0.25">
      <c r="C96" s="6"/>
      <c r="D96" s="6"/>
      <c r="E96" s="6"/>
      <c r="F96" s="6"/>
      <c r="G96" s="6"/>
      <c r="H96" s="6"/>
      <c r="I96" s="6"/>
      <c r="J96" s="6"/>
      <c r="K96" s="6"/>
      <c r="L96" s="6"/>
      <c r="M96" s="6"/>
    </row>
    <row r="97" spans="3:13" x14ac:dyDescent="0.25">
      <c r="C97" s="6"/>
      <c r="D97" s="6"/>
      <c r="E97" s="6"/>
      <c r="F97" s="6"/>
      <c r="G97" s="6"/>
      <c r="H97" s="6"/>
      <c r="I97" s="6"/>
      <c r="J97" s="6"/>
      <c r="K97" s="6"/>
      <c r="L97" s="6"/>
      <c r="M97" s="6"/>
    </row>
    <row r="98" spans="3:13" x14ac:dyDescent="0.25">
      <c r="C98" s="6"/>
      <c r="D98" s="6"/>
      <c r="E98" s="6"/>
      <c r="F98" s="6"/>
      <c r="G98" s="6"/>
      <c r="H98" s="6"/>
      <c r="I98" s="6"/>
      <c r="J98" s="6"/>
      <c r="K98" s="6"/>
      <c r="L98" s="6"/>
      <c r="M98" s="6"/>
    </row>
    <row r="99" spans="3:13" x14ac:dyDescent="0.25">
      <c r="C99" s="6"/>
      <c r="D99" s="6"/>
      <c r="E99" s="6"/>
      <c r="F99" s="6"/>
      <c r="G99" s="6"/>
      <c r="H99" s="6"/>
      <c r="I99" s="6"/>
      <c r="J99" s="6"/>
      <c r="K99" s="6"/>
      <c r="L99" s="6"/>
      <c r="M99" s="6"/>
    </row>
    <row r="100" spans="3:13" x14ac:dyDescent="0.25">
      <c r="C100" s="6"/>
      <c r="D100" s="6"/>
      <c r="E100" s="6"/>
      <c r="F100" s="6"/>
      <c r="G100" s="6"/>
      <c r="H100" s="6"/>
      <c r="I100" s="6"/>
      <c r="J100" s="6"/>
      <c r="K100" s="6"/>
      <c r="L100" s="6"/>
      <c r="M100" s="6"/>
    </row>
    <row r="101" spans="3:13" x14ac:dyDescent="0.25">
      <c r="C101" s="6"/>
      <c r="D101" s="6"/>
      <c r="E101" s="6"/>
      <c r="F101" s="6"/>
      <c r="G101" s="6"/>
      <c r="H101" s="6"/>
      <c r="I101" s="6"/>
      <c r="J101" s="6"/>
      <c r="K101" s="6"/>
      <c r="L101" s="6"/>
      <c r="M101" s="6"/>
    </row>
    <row r="102" spans="3:13" x14ac:dyDescent="0.25">
      <c r="C102" s="6"/>
      <c r="D102" s="6"/>
      <c r="E102" s="6"/>
      <c r="F102" s="6"/>
      <c r="G102" s="6"/>
      <c r="H102" s="6"/>
      <c r="I102" s="6"/>
      <c r="J102" s="6"/>
      <c r="K102" s="6"/>
      <c r="L102" s="6"/>
      <c r="M102" s="6"/>
    </row>
    <row r="103" spans="3:13" x14ac:dyDescent="0.25">
      <c r="C103" s="6"/>
      <c r="D103" s="6"/>
      <c r="E103" s="6"/>
      <c r="F103" s="6"/>
      <c r="G103" s="6"/>
      <c r="H103" s="6"/>
      <c r="I103" s="6"/>
      <c r="J103" s="6"/>
      <c r="K103" s="6"/>
      <c r="L103" s="6"/>
      <c r="M103" s="6"/>
    </row>
    <row r="104" spans="3:13" x14ac:dyDescent="0.25">
      <c r="C104" s="6"/>
      <c r="D104" s="6"/>
      <c r="E104" s="6"/>
      <c r="F104" s="6"/>
      <c r="G104" s="6"/>
      <c r="H104" s="6"/>
      <c r="I104" s="6"/>
      <c r="J104" s="6"/>
      <c r="K104" s="6"/>
      <c r="L104" s="6"/>
      <c r="M104" s="6"/>
    </row>
    <row r="105" spans="3:13" x14ac:dyDescent="0.25">
      <c r="C105" s="6"/>
      <c r="D105" s="6"/>
      <c r="E105" s="6"/>
      <c r="F105" s="6"/>
      <c r="G105" s="6"/>
      <c r="H105" s="6"/>
      <c r="I105" s="6"/>
      <c r="J105" s="6"/>
      <c r="K105" s="6"/>
      <c r="L105" s="6"/>
      <c r="M105" s="6"/>
    </row>
    <row r="106" spans="3:13" x14ac:dyDescent="0.25">
      <c r="C106" s="6"/>
      <c r="D106" s="6"/>
      <c r="E106" s="6"/>
      <c r="F106" s="6"/>
      <c r="G106" s="6"/>
      <c r="H106" s="6"/>
      <c r="I106" s="6"/>
      <c r="J106" s="6"/>
      <c r="K106" s="6"/>
      <c r="L106" s="6"/>
      <c r="M106" s="6"/>
    </row>
    <row r="107" spans="3:13" x14ac:dyDescent="0.25">
      <c r="C107" s="6"/>
      <c r="D107" s="6"/>
      <c r="E107" s="6"/>
      <c r="F107" s="6"/>
      <c r="G107" s="6"/>
      <c r="H107" s="6"/>
      <c r="I107" s="6"/>
      <c r="J107" s="6"/>
      <c r="K107" s="6"/>
      <c r="L107" s="6"/>
      <c r="M107" s="6"/>
    </row>
    <row r="108" spans="3:13" x14ac:dyDescent="0.25">
      <c r="C108" s="6"/>
      <c r="D108" s="6"/>
      <c r="E108" s="6"/>
      <c r="F108" s="6"/>
      <c r="G108" s="6"/>
      <c r="H108" s="6"/>
      <c r="I108" s="6"/>
      <c r="J108" s="6"/>
      <c r="K108" s="6"/>
      <c r="L108" s="6"/>
      <c r="M108" s="6"/>
    </row>
    <row r="109" spans="3:13" x14ac:dyDescent="0.25">
      <c r="C109" s="6"/>
      <c r="D109" s="6"/>
      <c r="E109" s="6"/>
      <c r="F109" s="6"/>
      <c r="G109" s="6"/>
      <c r="H109" s="6"/>
      <c r="I109" s="6"/>
      <c r="J109" s="6"/>
      <c r="K109" s="6"/>
      <c r="L109" s="6"/>
      <c r="M109" s="6"/>
    </row>
    <row r="110" spans="3:13" x14ac:dyDescent="0.25">
      <c r="C110" s="6"/>
      <c r="D110" s="6"/>
      <c r="E110" s="6"/>
      <c r="F110" s="6"/>
      <c r="G110" s="6"/>
      <c r="H110" s="6"/>
      <c r="I110" s="6"/>
      <c r="J110" s="6"/>
      <c r="K110" s="6"/>
      <c r="L110" s="6"/>
      <c r="M110" s="6"/>
    </row>
    <row r="111" spans="3:13" x14ac:dyDescent="0.25">
      <c r="C111" s="6"/>
      <c r="D111" s="6"/>
      <c r="E111" s="6"/>
      <c r="F111" s="6"/>
      <c r="G111" s="6"/>
      <c r="H111" s="6"/>
      <c r="I111" s="6"/>
      <c r="J111" s="6"/>
      <c r="K111" s="6"/>
      <c r="L111" s="6"/>
      <c r="M111" s="6"/>
    </row>
    <row r="112" spans="3:13" x14ac:dyDescent="0.25">
      <c r="C112" s="6"/>
      <c r="D112" s="6"/>
      <c r="E112" s="6"/>
      <c r="F112" s="6"/>
      <c r="G112" s="6"/>
      <c r="H112" s="6"/>
      <c r="I112" s="6"/>
      <c r="J112" s="6"/>
      <c r="K112" s="6"/>
      <c r="L112" s="6"/>
      <c r="M112" s="6"/>
    </row>
    <row r="113" spans="3:13" x14ac:dyDescent="0.25">
      <c r="C113" s="6"/>
      <c r="D113" s="6"/>
      <c r="E113" s="6"/>
      <c r="F113" s="6"/>
      <c r="G113" s="6"/>
      <c r="H113" s="6"/>
      <c r="I113" s="6"/>
      <c r="J113" s="6"/>
      <c r="K113" s="6"/>
      <c r="L113" s="6"/>
      <c r="M113" s="6"/>
    </row>
    <row r="114" spans="3:13" x14ac:dyDescent="0.25">
      <c r="C114" s="6"/>
      <c r="D114" s="6"/>
      <c r="E114" s="6"/>
      <c r="F114" s="6"/>
      <c r="G114" s="6"/>
      <c r="H114" s="6"/>
      <c r="I114" s="6"/>
      <c r="J114" s="6"/>
      <c r="K114" s="6"/>
      <c r="L114" s="6"/>
      <c r="M114" s="6"/>
    </row>
    <row r="115" spans="3:13" x14ac:dyDescent="0.25">
      <c r="C115" s="6"/>
      <c r="D115" s="6"/>
      <c r="E115" s="6"/>
      <c r="F115" s="6"/>
      <c r="G115" s="6"/>
      <c r="H115" s="6"/>
      <c r="I115" s="6"/>
      <c r="J115" s="6"/>
      <c r="K115" s="6"/>
      <c r="L115" s="6"/>
      <c r="M115" s="6"/>
    </row>
    <row r="116" spans="3:13" x14ac:dyDescent="0.25">
      <c r="C116" s="6"/>
      <c r="D116" s="6"/>
      <c r="E116" s="6"/>
      <c r="F116" s="6"/>
      <c r="G116" s="6"/>
      <c r="H116" s="6"/>
      <c r="I116" s="6"/>
      <c r="J116" s="6"/>
      <c r="K116" s="6"/>
      <c r="L116" s="6"/>
      <c r="M116" s="6"/>
    </row>
    <row r="117" spans="3:13" x14ac:dyDescent="0.25">
      <c r="C117" s="6"/>
      <c r="D117" s="6"/>
      <c r="E117" s="6"/>
      <c r="F117" s="6"/>
      <c r="G117" s="6"/>
      <c r="H117" s="6"/>
      <c r="I117" s="6"/>
      <c r="J117" s="6"/>
      <c r="K117" s="6"/>
      <c r="L117" s="6"/>
      <c r="M117" s="6"/>
    </row>
    <row r="118" spans="3:13" x14ac:dyDescent="0.25">
      <c r="C118" s="6"/>
      <c r="D118" s="6"/>
      <c r="E118" s="6"/>
      <c r="F118" s="6"/>
      <c r="G118" s="6"/>
      <c r="H118" s="6"/>
      <c r="I118" s="6"/>
      <c r="J118" s="6"/>
      <c r="K118" s="6"/>
      <c r="L118" s="6"/>
      <c r="M118" s="6"/>
    </row>
    <row r="119" spans="3:13" x14ac:dyDescent="0.25">
      <c r="C119" s="6"/>
      <c r="D119" s="6"/>
      <c r="E119" s="6"/>
      <c r="F119" s="6"/>
      <c r="G119" s="6"/>
      <c r="H119" s="6"/>
      <c r="I119" s="6"/>
      <c r="J119" s="6"/>
      <c r="K119" s="6"/>
      <c r="L119" s="6"/>
      <c r="M119" s="6"/>
    </row>
    <row r="120" spans="3:13" x14ac:dyDescent="0.25">
      <c r="C120" s="6"/>
      <c r="D120" s="6"/>
      <c r="E120" s="6"/>
      <c r="F120" s="6"/>
      <c r="G120" s="6"/>
      <c r="H120" s="6"/>
      <c r="I120" s="6"/>
      <c r="J120" s="6"/>
      <c r="K120" s="6"/>
      <c r="L120" s="6"/>
      <c r="M120" s="6"/>
    </row>
    <row r="121" spans="3:13" x14ac:dyDescent="0.25">
      <c r="C121" s="6"/>
      <c r="D121" s="6"/>
      <c r="E121" s="6"/>
      <c r="F121" s="6"/>
      <c r="G121" s="6"/>
      <c r="H121" s="6"/>
      <c r="I121" s="6"/>
      <c r="J121" s="6"/>
      <c r="K121" s="6"/>
      <c r="L121" s="6"/>
      <c r="M121" s="6"/>
    </row>
    <row r="122" spans="3:13" x14ac:dyDescent="0.25">
      <c r="C122" s="6"/>
      <c r="D122" s="6"/>
      <c r="E122" s="6"/>
      <c r="F122" s="6"/>
      <c r="G122" s="6"/>
      <c r="H122" s="6"/>
      <c r="I122" s="6"/>
      <c r="J122" s="6"/>
      <c r="K122" s="6"/>
      <c r="L122" s="6"/>
      <c r="M122" s="6"/>
    </row>
    <row r="123" spans="3:13" x14ac:dyDescent="0.25">
      <c r="C123" s="6"/>
      <c r="D123" s="6"/>
      <c r="E123" s="6"/>
      <c r="F123" s="6"/>
      <c r="G123" s="6"/>
      <c r="H123" s="6"/>
      <c r="I123" s="6"/>
      <c r="J123" s="6"/>
      <c r="K123" s="6"/>
      <c r="L123" s="6"/>
      <c r="M123" s="6"/>
    </row>
    <row r="124" spans="3:13" x14ac:dyDescent="0.25">
      <c r="C124" s="6"/>
      <c r="D124" s="6"/>
      <c r="E124" s="6"/>
      <c r="F124" s="6"/>
      <c r="G124" s="6"/>
      <c r="H124" s="6"/>
      <c r="I124" s="6"/>
      <c r="J124" s="6"/>
      <c r="K124" s="6"/>
      <c r="L124" s="6"/>
      <c r="M124" s="6"/>
    </row>
    <row r="125" spans="3:13" x14ac:dyDescent="0.25">
      <c r="C125" s="6"/>
      <c r="D125" s="6"/>
      <c r="E125" s="6"/>
      <c r="F125" s="6"/>
      <c r="G125" s="6"/>
      <c r="H125" s="6"/>
      <c r="I125" s="6"/>
      <c r="J125" s="6"/>
      <c r="K125" s="6"/>
      <c r="L125" s="6"/>
      <c r="M125" s="6"/>
    </row>
    <row r="126" spans="3:13" x14ac:dyDescent="0.25">
      <c r="C126" s="6"/>
      <c r="D126" s="6"/>
      <c r="E126" s="6"/>
      <c r="F126" s="6"/>
      <c r="G126" s="6"/>
      <c r="H126" s="6"/>
      <c r="I126" s="6"/>
      <c r="J126" s="6"/>
      <c r="K126" s="6"/>
      <c r="L126" s="6"/>
      <c r="M126" s="6"/>
    </row>
    <row r="127" spans="3:13" x14ac:dyDescent="0.25">
      <c r="C127" s="6"/>
      <c r="D127" s="6"/>
      <c r="E127" s="6"/>
      <c r="F127" s="6"/>
      <c r="G127" s="6"/>
      <c r="H127" s="6"/>
      <c r="I127" s="6"/>
      <c r="J127" s="6"/>
      <c r="K127" s="6"/>
      <c r="L127" s="6"/>
      <c r="M127" s="6"/>
    </row>
    <row r="128" spans="3:13" x14ac:dyDescent="0.25">
      <c r="C128" s="6"/>
      <c r="D128" s="6"/>
      <c r="E128" s="6"/>
      <c r="F128" s="6"/>
      <c r="G128" s="6"/>
      <c r="H128" s="6"/>
      <c r="I128" s="6"/>
      <c r="J128" s="6"/>
      <c r="K128" s="6"/>
      <c r="L128" s="6"/>
      <c r="M128" s="6"/>
    </row>
    <row r="129" spans="3:13" x14ac:dyDescent="0.25">
      <c r="C129" s="6"/>
      <c r="D129" s="6"/>
      <c r="E129" s="6"/>
      <c r="F129" s="6"/>
      <c r="G129" s="6"/>
      <c r="H129" s="6"/>
      <c r="I129" s="6"/>
      <c r="J129" s="6"/>
      <c r="K129" s="6"/>
      <c r="L129" s="6"/>
      <c r="M129" s="6"/>
    </row>
    <row r="130" spans="3:13" x14ac:dyDescent="0.25">
      <c r="C130" s="6"/>
      <c r="D130" s="6"/>
      <c r="E130" s="6"/>
      <c r="F130" s="6"/>
      <c r="G130" s="6"/>
      <c r="H130" s="6"/>
      <c r="I130" s="6"/>
      <c r="J130" s="6"/>
      <c r="K130" s="6"/>
      <c r="L130" s="6"/>
      <c r="M130" s="6"/>
    </row>
    <row r="131" spans="3:13" x14ac:dyDescent="0.25">
      <c r="C131" s="6"/>
      <c r="D131" s="6"/>
      <c r="E131" s="6"/>
      <c r="F131" s="6"/>
      <c r="G131" s="6"/>
      <c r="H131" s="6"/>
      <c r="I131" s="6"/>
      <c r="J131" s="6"/>
      <c r="K131" s="6"/>
      <c r="L131" s="6"/>
      <c r="M131" s="6"/>
    </row>
    <row r="132" spans="3:13" x14ac:dyDescent="0.25">
      <c r="C132" s="6"/>
      <c r="D132" s="6"/>
      <c r="E132" s="6"/>
      <c r="F132" s="6"/>
      <c r="G132" s="6"/>
      <c r="H132" s="6"/>
      <c r="I132" s="6"/>
      <c r="J132" s="6"/>
      <c r="K132" s="6"/>
      <c r="L132" s="6"/>
      <c r="M132" s="6"/>
    </row>
    <row r="133" spans="3:13" x14ac:dyDescent="0.25">
      <c r="C133" s="6"/>
      <c r="D133" s="6"/>
      <c r="E133" s="6"/>
      <c r="F133" s="6"/>
      <c r="G133" s="6"/>
      <c r="H133" s="6"/>
      <c r="I133" s="6"/>
      <c r="J133" s="6"/>
      <c r="K133" s="6"/>
      <c r="L133" s="6"/>
      <c r="M133" s="6"/>
    </row>
    <row r="134" spans="3:13" x14ac:dyDescent="0.25">
      <c r="C134" s="6"/>
      <c r="D134" s="6"/>
      <c r="E134" s="6"/>
      <c r="F134" s="6"/>
      <c r="G134" s="6"/>
      <c r="H134" s="6"/>
      <c r="I134" s="6"/>
      <c r="J134" s="6"/>
      <c r="K134" s="6"/>
      <c r="L134" s="6"/>
      <c r="M134" s="6"/>
    </row>
    <row r="135" spans="3:13" x14ac:dyDescent="0.25">
      <c r="C135" s="6"/>
      <c r="D135" s="6"/>
      <c r="E135" s="6"/>
      <c r="F135" s="6"/>
      <c r="G135" s="6"/>
      <c r="H135" s="6"/>
      <c r="I135" s="6"/>
      <c r="J135" s="6"/>
      <c r="K135" s="6"/>
      <c r="L135" s="6"/>
      <c r="M135" s="6"/>
    </row>
    <row r="136" spans="3:13" x14ac:dyDescent="0.25">
      <c r="C136" s="6"/>
      <c r="D136" s="6"/>
      <c r="E136" s="6"/>
      <c r="F136" s="6"/>
      <c r="G136" s="6"/>
      <c r="H136" s="6"/>
      <c r="I136" s="6"/>
      <c r="J136" s="6"/>
      <c r="K136" s="6"/>
      <c r="L136" s="6"/>
      <c r="M136" s="6"/>
    </row>
    <row r="137" spans="3:13" x14ac:dyDescent="0.25">
      <c r="C137" s="6"/>
      <c r="D137" s="6"/>
      <c r="E137" s="6"/>
      <c r="F137" s="6"/>
      <c r="G137" s="6"/>
      <c r="H137" s="6"/>
      <c r="I137" s="6"/>
      <c r="J137" s="6"/>
      <c r="K137" s="6"/>
      <c r="L137" s="6"/>
      <c r="M137" s="6"/>
    </row>
    <row r="138" spans="3:13" x14ac:dyDescent="0.25">
      <c r="C138" s="6"/>
      <c r="D138" s="6"/>
      <c r="E138" s="6"/>
      <c r="F138" s="6"/>
      <c r="G138" s="6"/>
      <c r="H138" s="6"/>
      <c r="I138" s="6"/>
      <c r="J138" s="6"/>
      <c r="K138" s="6"/>
      <c r="L138" s="6"/>
      <c r="M138" s="6"/>
    </row>
    <row r="139" spans="3:13" x14ac:dyDescent="0.25">
      <c r="C139" s="6"/>
      <c r="D139" s="6"/>
      <c r="E139" s="6"/>
      <c r="F139" s="6"/>
      <c r="G139" s="6"/>
      <c r="H139" s="6"/>
      <c r="I139" s="6"/>
      <c r="J139" s="6"/>
      <c r="K139" s="6"/>
      <c r="L139" s="6"/>
      <c r="M139" s="6"/>
    </row>
    <row r="140" spans="3:13" x14ac:dyDescent="0.25">
      <c r="C140" s="6"/>
      <c r="D140" s="6"/>
      <c r="E140" s="6"/>
      <c r="F140" s="6"/>
      <c r="G140" s="6"/>
      <c r="H140" s="6"/>
      <c r="I140" s="6"/>
      <c r="J140" s="6"/>
      <c r="K140" s="6"/>
      <c r="L140" s="6"/>
      <c r="M140" s="6"/>
    </row>
    <row r="141" spans="3:13" x14ac:dyDescent="0.25">
      <c r="C141" s="6"/>
      <c r="D141" s="6"/>
      <c r="E141" s="6"/>
      <c r="F141" s="6"/>
      <c r="G141" s="6"/>
      <c r="H141" s="6"/>
      <c r="I141" s="6"/>
      <c r="J141" s="6"/>
      <c r="K141" s="6"/>
      <c r="L141" s="6"/>
      <c r="M141" s="6"/>
    </row>
    <row r="142" spans="3:13" x14ac:dyDescent="0.25">
      <c r="C142" s="6"/>
      <c r="D142" s="6"/>
      <c r="E142" s="6"/>
      <c r="F142" s="6"/>
      <c r="G142" s="6"/>
      <c r="H142" s="6"/>
      <c r="I142" s="6"/>
      <c r="J142" s="6"/>
      <c r="K142" s="6"/>
      <c r="L142" s="6"/>
      <c r="M142" s="6"/>
    </row>
    <row r="143" spans="3:13" x14ac:dyDescent="0.25">
      <c r="C143" s="6"/>
      <c r="D143" s="6"/>
      <c r="E143" s="6"/>
      <c r="F143" s="6"/>
      <c r="G143" s="6"/>
      <c r="H143" s="6"/>
      <c r="I143" s="6"/>
      <c r="J143" s="6"/>
      <c r="K143" s="6"/>
      <c r="L143" s="6"/>
      <c r="M143" s="6"/>
    </row>
    <row r="144" spans="3:13" x14ac:dyDescent="0.25">
      <c r="C144" s="6"/>
      <c r="D144" s="6"/>
      <c r="E144" s="6"/>
      <c r="F144" s="6"/>
      <c r="G144" s="6"/>
      <c r="H144" s="6"/>
      <c r="I144" s="6"/>
      <c r="J144" s="6"/>
      <c r="K144" s="6"/>
      <c r="L144" s="6"/>
      <c r="M144" s="6"/>
    </row>
    <row r="145" spans="3:13" x14ac:dyDescent="0.25">
      <c r="C145" s="6"/>
      <c r="D145" s="6"/>
      <c r="E145" s="6"/>
      <c r="F145" s="6"/>
      <c r="G145" s="6"/>
      <c r="H145" s="6"/>
      <c r="I145" s="6"/>
      <c r="J145" s="6"/>
      <c r="K145" s="6"/>
      <c r="L145" s="6"/>
      <c r="M145" s="6"/>
    </row>
    <row r="146" spans="3:13" x14ac:dyDescent="0.25">
      <c r="C146" s="6"/>
      <c r="D146" s="6"/>
      <c r="E146" s="6"/>
      <c r="F146" s="6"/>
      <c r="G146" s="6"/>
      <c r="H146" s="6"/>
      <c r="I146" s="6"/>
      <c r="J146" s="6"/>
      <c r="K146" s="6"/>
      <c r="L146" s="6"/>
      <c r="M146" s="6"/>
    </row>
    <row r="147" spans="3:13" x14ac:dyDescent="0.25">
      <c r="C147" s="6"/>
      <c r="D147" s="6"/>
      <c r="E147" s="6"/>
      <c r="F147" s="6"/>
      <c r="G147" s="6"/>
      <c r="H147" s="6"/>
      <c r="I147" s="6"/>
      <c r="J147" s="6"/>
      <c r="K147" s="6"/>
      <c r="L147" s="6"/>
      <c r="M147" s="6"/>
    </row>
    <row r="148" spans="3:13" x14ac:dyDescent="0.25">
      <c r="C148" s="6"/>
      <c r="D148" s="6"/>
      <c r="E148" s="6"/>
      <c r="F148" s="6"/>
      <c r="G148" s="6"/>
      <c r="H148" s="6"/>
      <c r="I148" s="6"/>
      <c r="J148" s="6"/>
      <c r="K148" s="6"/>
      <c r="L148" s="6"/>
      <c r="M148" s="6"/>
    </row>
    <row r="149" spans="3:13" x14ac:dyDescent="0.25">
      <c r="C149" s="6"/>
      <c r="D149" s="6"/>
      <c r="E149" s="6"/>
      <c r="F149" s="6"/>
      <c r="G149" s="6"/>
      <c r="H149" s="6"/>
      <c r="I149" s="6"/>
      <c r="J149" s="6"/>
      <c r="K149" s="6"/>
      <c r="L149" s="6"/>
      <c r="M149" s="6"/>
    </row>
    <row r="150" spans="3:13" x14ac:dyDescent="0.25">
      <c r="C150" s="6"/>
      <c r="D150" s="6"/>
      <c r="E150" s="6"/>
      <c r="F150" s="6"/>
      <c r="G150" s="6"/>
      <c r="H150" s="6"/>
      <c r="I150" s="6"/>
      <c r="J150" s="6"/>
      <c r="K150" s="6"/>
      <c r="L150" s="6"/>
      <c r="M150" s="6"/>
    </row>
    <row r="151" spans="3:13" x14ac:dyDescent="0.25">
      <c r="C151" s="6"/>
      <c r="D151" s="6"/>
      <c r="E151" s="6"/>
      <c r="F151" s="6"/>
      <c r="G151" s="6"/>
      <c r="H151" s="6"/>
      <c r="I151" s="6"/>
      <c r="J151" s="6"/>
      <c r="K151" s="6"/>
      <c r="L151" s="6"/>
      <c r="M151" s="6"/>
    </row>
  </sheetData>
  <mergeCells count="11">
    <mergeCell ref="C2:M6"/>
    <mergeCell ref="C10:M10"/>
    <mergeCell ref="C50:M50"/>
    <mergeCell ref="C18:M18"/>
    <mergeCell ref="C25:M25"/>
    <mergeCell ref="C26:M26"/>
    <mergeCell ref="C11:M11"/>
    <mergeCell ref="C9:M9"/>
    <mergeCell ref="C37:M37"/>
    <mergeCell ref="C38:M38"/>
    <mergeCell ref="C47:M4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18D6-B32E-4CD9-A9BF-62006AD76BE6}">
  <sheetPr codeName="Hoja3">
    <tabColor rgb="FF009999"/>
  </sheetPr>
  <dimension ref="A1:N153"/>
  <sheetViews>
    <sheetView showGridLines="0" topLeftCell="A11" zoomScale="96" zoomScaleNormal="96" workbookViewId="0">
      <selection activeCell="I38" sqref="I38"/>
    </sheetView>
  </sheetViews>
  <sheetFormatPr baseColWidth="10" defaultColWidth="11.5546875" defaultRowHeight="13.8" x14ac:dyDescent="0.25"/>
  <cols>
    <col min="1" max="2" width="11.5546875" style="39"/>
    <col min="3" max="3" width="10" style="39" customWidth="1"/>
    <col min="4" max="4" width="12.77734375" style="39" customWidth="1"/>
    <col min="5" max="5" width="13.33203125" style="39" customWidth="1"/>
    <col min="6" max="6" width="13.21875" style="39" customWidth="1"/>
    <col min="7" max="7" width="12.44140625" style="39" customWidth="1"/>
    <col min="8" max="9" width="11.5546875" style="39"/>
    <col min="10" max="10" width="14.6640625" style="39" customWidth="1"/>
    <col min="11" max="11" width="11.5546875" style="39"/>
    <col min="12" max="12" width="10.44140625" style="39" customWidth="1"/>
    <col min="13" max="14" width="16.109375" style="39" customWidth="1"/>
    <col min="15" max="16384" width="11.5546875" style="39"/>
  </cols>
  <sheetData>
    <row r="1" spans="1:13" s="2" customFormat="1" x14ac:dyDescent="0.25"/>
    <row r="2" spans="1:13" s="2" customFormat="1" ht="15" customHeight="1" x14ac:dyDescent="0.25">
      <c r="A2" s="1"/>
      <c r="B2" s="1"/>
      <c r="C2" s="77" t="s">
        <v>77</v>
      </c>
      <c r="D2" s="77"/>
      <c r="E2" s="77"/>
      <c r="F2" s="77"/>
      <c r="G2" s="77"/>
      <c r="H2" s="77"/>
      <c r="I2" s="77"/>
      <c r="J2" s="77"/>
      <c r="K2" s="77"/>
      <c r="L2" s="77"/>
      <c r="M2" s="77"/>
    </row>
    <row r="3" spans="1:13" s="2" customFormat="1" ht="15" customHeight="1" x14ac:dyDescent="0.25">
      <c r="A3" s="1"/>
      <c r="B3" s="1"/>
      <c r="C3" s="77"/>
      <c r="D3" s="77"/>
      <c r="E3" s="77"/>
      <c r="F3" s="77"/>
      <c r="G3" s="77"/>
      <c r="H3" s="77"/>
      <c r="I3" s="77"/>
      <c r="J3" s="77"/>
      <c r="K3" s="77"/>
      <c r="L3" s="77"/>
      <c r="M3" s="77"/>
    </row>
    <row r="4" spans="1:13" s="2" customFormat="1" ht="15" customHeight="1" x14ac:dyDescent="0.25">
      <c r="A4" s="1"/>
      <c r="B4" s="1"/>
      <c r="C4" s="77"/>
      <c r="D4" s="77"/>
      <c r="E4" s="77"/>
      <c r="F4" s="77"/>
      <c r="G4" s="77"/>
      <c r="H4" s="77"/>
      <c r="I4" s="77"/>
      <c r="J4" s="77"/>
      <c r="K4" s="77"/>
      <c r="L4" s="77"/>
      <c r="M4" s="77"/>
    </row>
    <row r="5" spans="1:13" s="2" customFormat="1" ht="15" customHeight="1" x14ac:dyDescent="0.25">
      <c r="A5" s="1"/>
      <c r="B5" s="1"/>
      <c r="C5" s="77"/>
      <c r="D5" s="77"/>
      <c r="E5" s="77"/>
      <c r="F5" s="77"/>
      <c r="G5" s="77"/>
      <c r="H5" s="77"/>
      <c r="I5" s="77"/>
      <c r="J5" s="77"/>
      <c r="K5" s="77"/>
      <c r="L5" s="77"/>
      <c r="M5" s="77"/>
    </row>
    <row r="6" spans="1:13" s="2" customFormat="1" ht="15" customHeight="1" x14ac:dyDescent="0.25">
      <c r="A6" s="1"/>
      <c r="B6" s="1"/>
      <c r="C6" s="77"/>
      <c r="D6" s="77"/>
      <c r="E6" s="77"/>
      <c r="F6" s="77"/>
      <c r="G6" s="77"/>
      <c r="H6" s="77"/>
      <c r="I6" s="77"/>
      <c r="J6" s="77"/>
      <c r="K6" s="77"/>
      <c r="L6" s="77"/>
      <c r="M6" s="77"/>
    </row>
    <row r="7" spans="1:13" s="2" customFormat="1" x14ac:dyDescent="0.25"/>
    <row r="8" spans="1:13" s="1" customFormat="1" ht="13.8" customHeight="1" x14ac:dyDescent="0.4">
      <c r="A8" s="3"/>
      <c r="B8" s="3"/>
    </row>
    <row r="9" spans="1:13" s="1" customFormat="1" ht="146.4" customHeight="1" x14ac:dyDescent="0.4">
      <c r="A9" s="3"/>
      <c r="B9" s="3"/>
      <c r="C9" s="78" t="s">
        <v>130</v>
      </c>
      <c r="D9" s="78"/>
      <c r="E9" s="78"/>
      <c r="F9" s="78"/>
      <c r="G9" s="78"/>
      <c r="H9" s="78"/>
      <c r="I9" s="78"/>
      <c r="J9" s="78"/>
      <c r="K9" s="78"/>
      <c r="L9" s="78"/>
      <c r="M9" s="78"/>
    </row>
    <row r="10" spans="1:13" s="1" customFormat="1" ht="112.2" customHeight="1" x14ac:dyDescent="0.25">
      <c r="C10" s="78" t="s">
        <v>131</v>
      </c>
      <c r="D10" s="78"/>
      <c r="E10" s="78"/>
      <c r="F10" s="78"/>
      <c r="G10" s="78"/>
      <c r="H10" s="78"/>
      <c r="I10" s="78"/>
      <c r="J10" s="78"/>
      <c r="K10" s="78"/>
      <c r="L10" s="78"/>
      <c r="M10" s="78"/>
    </row>
    <row r="11" spans="1:13" s="1" customFormat="1" ht="33" customHeight="1" x14ac:dyDescent="0.25">
      <c r="C11" s="78" t="s">
        <v>83</v>
      </c>
      <c r="D11" s="78"/>
      <c r="E11" s="78"/>
      <c r="F11" s="78"/>
      <c r="G11" s="78"/>
      <c r="H11" s="78"/>
      <c r="I11" s="78"/>
      <c r="J11" s="78"/>
      <c r="K11" s="78"/>
      <c r="L11" s="78"/>
      <c r="M11" s="78"/>
    </row>
    <row r="12" spans="1:13" x14ac:dyDescent="0.25">
      <c r="F12" s="43" t="s">
        <v>30</v>
      </c>
      <c r="G12" s="43" t="s">
        <v>27</v>
      </c>
      <c r="H12" s="43" t="s">
        <v>28</v>
      </c>
      <c r="I12" s="43" t="s">
        <v>29</v>
      </c>
    </row>
    <row r="13" spans="1:13" x14ac:dyDescent="0.25">
      <c r="F13" s="44" t="s">
        <v>118</v>
      </c>
      <c r="G13" s="30">
        <v>340</v>
      </c>
      <c r="H13" s="30">
        <v>360</v>
      </c>
      <c r="I13" s="30">
        <v>417</v>
      </c>
    </row>
    <row r="14" spans="1:13" x14ac:dyDescent="0.25">
      <c r="F14" s="44" t="s">
        <v>31</v>
      </c>
      <c r="G14" s="30">
        <v>318</v>
      </c>
      <c r="H14" s="30">
        <v>342</v>
      </c>
      <c r="I14" s="30">
        <v>391</v>
      </c>
      <c r="K14" s="39" t="s">
        <v>84</v>
      </c>
    </row>
    <row r="15" spans="1:13" x14ac:dyDescent="0.25">
      <c r="F15" s="44" t="s">
        <v>32</v>
      </c>
      <c r="G15" s="30">
        <v>362</v>
      </c>
      <c r="H15" s="30">
        <v>406</v>
      </c>
      <c r="I15" s="30">
        <v>419</v>
      </c>
      <c r="K15" s="41">
        <f>SUMIF(F13:F24,"Jun",G13:G24)</f>
        <v>435</v>
      </c>
    </row>
    <row r="16" spans="1:13" x14ac:dyDescent="0.25">
      <c r="F16" s="44" t="s">
        <v>33</v>
      </c>
      <c r="G16" s="30">
        <v>348</v>
      </c>
      <c r="H16" s="30">
        <v>396</v>
      </c>
      <c r="I16" s="30">
        <v>461</v>
      </c>
    </row>
    <row r="17" spans="6:11" x14ac:dyDescent="0.25">
      <c r="F17" s="44" t="s">
        <v>34</v>
      </c>
      <c r="G17" s="30">
        <v>363</v>
      </c>
      <c r="H17" s="30"/>
      <c r="I17" s="30">
        <v>472</v>
      </c>
    </row>
    <row r="18" spans="6:11" x14ac:dyDescent="0.25">
      <c r="F18" s="44" t="s">
        <v>35</v>
      </c>
      <c r="G18" s="30">
        <v>435</v>
      </c>
      <c r="H18" s="30">
        <v>472</v>
      </c>
      <c r="I18" s="30">
        <v>535</v>
      </c>
      <c r="K18" s="39" t="s">
        <v>85</v>
      </c>
    </row>
    <row r="19" spans="6:11" x14ac:dyDescent="0.25">
      <c r="F19" s="44" t="s">
        <v>36</v>
      </c>
      <c r="G19" s="30">
        <v>491</v>
      </c>
      <c r="H19" s="30">
        <v>548</v>
      </c>
      <c r="I19" s="30"/>
      <c r="K19" s="41">
        <f>COUNTIF(G13:I24,"&lt;390")</f>
        <v>11</v>
      </c>
    </row>
    <row r="20" spans="6:11" x14ac:dyDescent="0.25">
      <c r="F20" s="44" t="s">
        <v>37</v>
      </c>
      <c r="G20" s="30">
        <v>505</v>
      </c>
      <c r="H20" s="30">
        <v>559</v>
      </c>
      <c r="I20" s="30"/>
    </row>
    <row r="21" spans="6:11" x14ac:dyDescent="0.25">
      <c r="F21" s="44" t="s">
        <v>38</v>
      </c>
      <c r="G21" s="30">
        <v>404</v>
      </c>
      <c r="H21" s="30">
        <v>463</v>
      </c>
      <c r="I21" s="30">
        <v>508</v>
      </c>
    </row>
    <row r="22" spans="6:11" x14ac:dyDescent="0.25">
      <c r="F22" s="44" t="s">
        <v>39</v>
      </c>
      <c r="G22" s="30">
        <v>359</v>
      </c>
      <c r="H22" s="30">
        <v>407</v>
      </c>
      <c r="I22" s="30">
        <v>461</v>
      </c>
    </row>
    <row r="23" spans="6:11" x14ac:dyDescent="0.25">
      <c r="F23" s="44" t="s">
        <v>40</v>
      </c>
      <c r="G23" s="30">
        <v>310</v>
      </c>
      <c r="H23" s="30">
        <v>362</v>
      </c>
      <c r="I23" s="30">
        <v>390</v>
      </c>
    </row>
    <row r="24" spans="6:11" x14ac:dyDescent="0.25">
      <c r="F24" s="45" t="s">
        <v>41</v>
      </c>
      <c r="G24" s="40">
        <v>337</v>
      </c>
      <c r="H24" s="40">
        <v>405</v>
      </c>
      <c r="I24" s="40">
        <v>432</v>
      </c>
    </row>
    <row r="26" spans="6:11" x14ac:dyDescent="0.25">
      <c r="F26" s="42" t="s">
        <v>78</v>
      </c>
      <c r="G26" s="41">
        <f>SUM(G$13:G$24)</f>
        <v>4572</v>
      </c>
      <c r="H26" s="41">
        <f t="shared" ref="H26:I26" si="0">SUM(H$13:H$24)</f>
        <v>4720</v>
      </c>
      <c r="I26" s="41">
        <f t="shared" si="0"/>
        <v>4486</v>
      </c>
    </row>
    <row r="27" spans="6:11" x14ac:dyDescent="0.25">
      <c r="F27" s="42" t="s">
        <v>79</v>
      </c>
      <c r="G27" s="41">
        <f>MAX(G$13:G$24)</f>
        <v>505</v>
      </c>
      <c r="H27" s="41">
        <f t="shared" ref="H27:I27" si="1">MAX(H$13:H$24)</f>
        <v>559</v>
      </c>
      <c r="I27" s="41">
        <f t="shared" si="1"/>
        <v>535</v>
      </c>
    </row>
    <row r="28" spans="6:11" x14ac:dyDescent="0.25">
      <c r="F28" s="42" t="s">
        <v>80</v>
      </c>
      <c r="G28" s="41">
        <f>MIN(G$13:G$24)</f>
        <v>310</v>
      </c>
      <c r="H28" s="41">
        <f t="shared" ref="H28:I28" si="2">MIN(H$13:H$24)</f>
        <v>342</v>
      </c>
      <c r="I28" s="41">
        <f t="shared" si="2"/>
        <v>390</v>
      </c>
    </row>
    <row r="29" spans="6:11" x14ac:dyDescent="0.25">
      <c r="F29" s="42" t="s">
        <v>81</v>
      </c>
      <c r="G29" s="41">
        <f>AVERAGE(G$13:G$24)</f>
        <v>381</v>
      </c>
      <c r="H29" s="41">
        <f t="shared" ref="H29:I29" si="3">AVERAGE(H$13:H$24)</f>
        <v>429.09090909090907</v>
      </c>
      <c r="I29" s="41">
        <f t="shared" si="3"/>
        <v>448.6</v>
      </c>
    </row>
    <row r="30" spans="6:11" x14ac:dyDescent="0.25">
      <c r="F30" s="42" t="s">
        <v>82</v>
      </c>
      <c r="G30" s="41">
        <f>COUNT(G$13:G$24)</f>
        <v>12</v>
      </c>
      <c r="H30" s="41">
        <f t="shared" ref="H30:I30" si="4">COUNT(H$13:H$24)</f>
        <v>11</v>
      </c>
      <c r="I30" s="41">
        <f t="shared" si="4"/>
        <v>10</v>
      </c>
    </row>
    <row r="34" spans="3:14" ht="25.2" thickBot="1" x14ac:dyDescent="0.3">
      <c r="C34" s="79" t="s">
        <v>0</v>
      </c>
      <c r="D34" s="79"/>
      <c r="E34" s="79"/>
      <c r="F34" s="79"/>
      <c r="G34" s="79"/>
      <c r="H34" s="79"/>
      <c r="I34" s="79"/>
      <c r="J34" s="79"/>
      <c r="K34" s="79"/>
      <c r="L34" s="79"/>
      <c r="M34" s="79"/>
    </row>
    <row r="36" spans="3:14" ht="48.6" customHeight="1" x14ac:dyDescent="0.25">
      <c r="C36" s="80" t="s">
        <v>129</v>
      </c>
      <c r="D36" s="80"/>
      <c r="E36" s="80"/>
      <c r="F36" s="80"/>
      <c r="G36" s="80"/>
      <c r="H36" s="80"/>
      <c r="I36" s="80"/>
      <c r="J36" s="80"/>
      <c r="K36" s="80"/>
      <c r="L36" s="80"/>
      <c r="M36" s="80"/>
    </row>
    <row r="39" spans="3:14" x14ac:dyDescent="0.25">
      <c r="D39" s="39" t="s">
        <v>114</v>
      </c>
      <c r="I39" s="39" t="s">
        <v>112</v>
      </c>
      <c r="L39" s="39" t="s">
        <v>113</v>
      </c>
    </row>
    <row r="41" spans="3:14" ht="14.4" x14ac:dyDescent="0.3">
      <c r="D41" s="24" t="s">
        <v>106</v>
      </c>
      <c r="E41" s="24" t="s">
        <v>107</v>
      </c>
      <c r="F41" s="24" t="s">
        <v>108</v>
      </c>
      <c r="G41" s="24" t="s">
        <v>109</v>
      </c>
      <c r="I41" s="48" t="s">
        <v>106</v>
      </c>
      <c r="J41" s="48" t="s">
        <v>110</v>
      </c>
      <c r="L41" s="48" t="s">
        <v>107</v>
      </c>
      <c r="M41" s="48" t="s">
        <v>110</v>
      </c>
      <c r="N41" s="48" t="s">
        <v>111</v>
      </c>
    </row>
    <row r="42" spans="3:14" ht="14.4" x14ac:dyDescent="0.3">
      <c r="D42" s="25">
        <v>1990</v>
      </c>
      <c r="E42" s="25" t="s">
        <v>86</v>
      </c>
      <c r="F42" s="25" t="s">
        <v>96</v>
      </c>
      <c r="G42" s="46">
        <v>60117</v>
      </c>
      <c r="I42" s="47">
        <v>1990</v>
      </c>
      <c r="J42" s="41"/>
      <c r="L42" s="49" t="s">
        <v>86</v>
      </c>
      <c r="M42" s="41"/>
      <c r="N42" s="41"/>
    </row>
    <row r="43" spans="3:14" ht="14.4" x14ac:dyDescent="0.3">
      <c r="D43" s="25">
        <v>1991</v>
      </c>
      <c r="E43" s="25" t="s">
        <v>86</v>
      </c>
      <c r="F43" s="25" t="s">
        <v>96</v>
      </c>
      <c r="G43" s="46">
        <v>62102</v>
      </c>
      <c r="I43" s="47">
        <v>1991</v>
      </c>
      <c r="J43" s="41"/>
      <c r="L43" s="49" t="s">
        <v>87</v>
      </c>
      <c r="M43" s="41"/>
      <c r="N43" s="41"/>
    </row>
    <row r="44" spans="3:14" ht="14.4" x14ac:dyDescent="0.3">
      <c r="D44" s="25">
        <v>1992</v>
      </c>
      <c r="E44" s="25" t="s">
        <v>86</v>
      </c>
      <c r="F44" s="25" t="s">
        <v>96</v>
      </c>
      <c r="G44" s="46">
        <v>66074</v>
      </c>
      <c r="I44" s="47">
        <v>1992</v>
      </c>
      <c r="J44" s="41"/>
      <c r="L44" s="49" t="s">
        <v>89</v>
      </c>
      <c r="M44" s="41"/>
      <c r="N44" s="41"/>
    </row>
    <row r="45" spans="3:14" ht="14.4" x14ac:dyDescent="0.3">
      <c r="D45" s="25">
        <v>1993</v>
      </c>
      <c r="E45" s="25" t="s">
        <v>86</v>
      </c>
      <c r="F45" s="25" t="s">
        <v>96</v>
      </c>
      <c r="G45" s="46">
        <v>66596</v>
      </c>
      <c r="I45" s="47">
        <v>1993</v>
      </c>
      <c r="J45" s="41"/>
      <c r="L45" s="49" t="s">
        <v>92</v>
      </c>
      <c r="M45" s="41"/>
      <c r="N45" s="41"/>
    </row>
    <row r="46" spans="3:14" ht="14.4" x14ac:dyDescent="0.3">
      <c r="D46" s="25">
        <v>1994</v>
      </c>
      <c r="E46" s="25" t="s">
        <v>86</v>
      </c>
      <c r="F46" s="25" t="s">
        <v>96</v>
      </c>
      <c r="G46" s="46">
        <v>66961</v>
      </c>
      <c r="I46" s="47">
        <v>1994</v>
      </c>
      <c r="J46" s="41"/>
    </row>
    <row r="47" spans="3:14" ht="14.4" x14ac:dyDescent="0.3">
      <c r="D47" s="25">
        <v>1995</v>
      </c>
      <c r="E47" s="25" t="s">
        <v>86</v>
      </c>
      <c r="F47" s="25" t="s">
        <v>96</v>
      </c>
      <c r="G47" s="46">
        <v>71046</v>
      </c>
      <c r="I47" s="47">
        <v>1995</v>
      </c>
      <c r="J47" s="41"/>
    </row>
    <row r="48" spans="3:14" ht="14.4" x14ac:dyDescent="0.3">
      <c r="D48" s="25">
        <v>1996</v>
      </c>
      <c r="E48" s="25" t="s">
        <v>86</v>
      </c>
      <c r="F48" s="25" t="s">
        <v>96</v>
      </c>
      <c r="G48" s="46">
        <v>74333</v>
      </c>
      <c r="I48" s="47">
        <v>1996</v>
      </c>
      <c r="J48" s="41"/>
    </row>
    <row r="49" spans="4:10" ht="14.4" x14ac:dyDescent="0.3">
      <c r="D49" s="25">
        <v>1997</v>
      </c>
      <c r="E49" s="25" t="s">
        <v>86</v>
      </c>
      <c r="F49" s="25" t="s">
        <v>96</v>
      </c>
      <c r="G49" s="46">
        <v>75286</v>
      </c>
      <c r="I49" s="47">
        <v>1997</v>
      </c>
      <c r="J49" s="41"/>
    </row>
    <row r="50" spans="4:10" ht="14.4" x14ac:dyDescent="0.3">
      <c r="D50" s="25">
        <v>1998</v>
      </c>
      <c r="E50" s="25" t="s">
        <v>86</v>
      </c>
      <c r="F50" s="25" t="s">
        <v>96</v>
      </c>
      <c r="G50" s="46">
        <v>75994</v>
      </c>
      <c r="I50" s="47">
        <v>1998</v>
      </c>
      <c r="J50" s="41"/>
    </row>
    <row r="51" spans="4:10" ht="14.4" x14ac:dyDescent="0.3">
      <c r="D51" s="25">
        <v>1999</v>
      </c>
      <c r="E51" s="25" t="s">
        <v>86</v>
      </c>
      <c r="F51" s="25" t="s">
        <v>96</v>
      </c>
      <c r="G51" s="46">
        <v>76884</v>
      </c>
      <c r="I51" s="47">
        <v>1999</v>
      </c>
      <c r="J51" s="41"/>
    </row>
    <row r="52" spans="4:10" ht="14.4" x14ac:dyDescent="0.3">
      <c r="D52" s="25">
        <v>2000</v>
      </c>
      <c r="E52" s="25" t="s">
        <v>86</v>
      </c>
      <c r="F52" s="25" t="s">
        <v>96</v>
      </c>
      <c r="G52" s="46">
        <v>80013</v>
      </c>
      <c r="I52" s="47">
        <v>2000</v>
      </c>
      <c r="J52" s="41"/>
    </row>
    <row r="53" spans="4:10" ht="14.4" x14ac:dyDescent="0.3">
      <c r="D53" s="25">
        <v>2001</v>
      </c>
      <c r="E53" s="25" t="s">
        <v>86</v>
      </c>
      <c r="F53" s="25" t="s">
        <v>96</v>
      </c>
      <c r="G53" s="46">
        <v>81025</v>
      </c>
      <c r="I53" s="47">
        <v>2001</v>
      </c>
      <c r="J53" s="41"/>
    </row>
    <row r="54" spans="4:10" ht="14.4" x14ac:dyDescent="0.3">
      <c r="D54" s="25">
        <v>2002</v>
      </c>
      <c r="E54" s="25" t="s">
        <v>86</v>
      </c>
      <c r="F54" s="25" t="s">
        <v>96</v>
      </c>
      <c r="G54" s="46">
        <v>81097</v>
      </c>
      <c r="I54" s="47">
        <v>2002</v>
      </c>
      <c r="J54" s="41"/>
    </row>
    <row r="55" spans="4:10" ht="14.4" x14ac:dyDescent="0.3">
      <c r="D55" s="25">
        <v>2003</v>
      </c>
      <c r="E55" s="25" t="s">
        <v>86</v>
      </c>
      <c r="F55" s="25" t="s">
        <v>96</v>
      </c>
      <c r="G55" s="46">
        <v>84917</v>
      </c>
      <c r="I55" s="47">
        <v>2003</v>
      </c>
      <c r="J55" s="41"/>
    </row>
    <row r="56" spans="4:10" ht="14.4" x14ac:dyDescent="0.3">
      <c r="D56" s="25">
        <v>2004</v>
      </c>
      <c r="E56" s="25" t="s">
        <v>86</v>
      </c>
      <c r="F56" s="25" t="s">
        <v>96</v>
      </c>
      <c r="G56" s="46">
        <v>85112</v>
      </c>
      <c r="I56" s="47">
        <v>2004</v>
      </c>
      <c r="J56" s="41"/>
    </row>
    <row r="57" spans="4:10" ht="14.4" x14ac:dyDescent="0.3">
      <c r="D57" s="25">
        <v>2005</v>
      </c>
      <c r="E57" s="25" t="s">
        <v>86</v>
      </c>
      <c r="F57" s="25" t="s">
        <v>96</v>
      </c>
      <c r="G57" s="46">
        <v>85097</v>
      </c>
      <c r="I57" s="47">
        <v>2005</v>
      </c>
      <c r="J57" s="41"/>
    </row>
    <row r="58" spans="4:10" ht="14.4" x14ac:dyDescent="0.3">
      <c r="D58" s="25">
        <v>2006</v>
      </c>
      <c r="E58" s="25" t="s">
        <v>86</v>
      </c>
      <c r="F58" s="25" t="s">
        <v>96</v>
      </c>
      <c r="G58" s="46">
        <v>88958</v>
      </c>
      <c r="I58" s="47">
        <v>2006</v>
      </c>
      <c r="J58" s="41"/>
    </row>
    <row r="59" spans="4:10" ht="14.4" x14ac:dyDescent="0.3">
      <c r="D59" s="25">
        <v>1995</v>
      </c>
      <c r="E59" s="25" t="s">
        <v>87</v>
      </c>
      <c r="F59" s="25" t="s">
        <v>97</v>
      </c>
      <c r="G59" s="46">
        <v>65828</v>
      </c>
      <c r="I59" s="47">
        <v>2007</v>
      </c>
      <c r="J59" s="41"/>
    </row>
    <row r="60" spans="4:10" ht="14.4" x14ac:dyDescent="0.3">
      <c r="D60" s="25">
        <v>1996</v>
      </c>
      <c r="E60" s="25" t="s">
        <v>87</v>
      </c>
      <c r="F60" s="25" t="s">
        <v>97</v>
      </c>
      <c r="G60" s="46">
        <v>65909</v>
      </c>
      <c r="I60" s="47">
        <v>2008</v>
      </c>
      <c r="J60" s="41"/>
    </row>
    <row r="61" spans="4:10" ht="14.4" x14ac:dyDescent="0.3">
      <c r="D61" s="25">
        <v>1997</v>
      </c>
      <c r="E61" s="25" t="s">
        <v>87</v>
      </c>
      <c r="F61" s="25" t="s">
        <v>97</v>
      </c>
      <c r="G61" s="46">
        <v>67534</v>
      </c>
      <c r="I61" s="47">
        <v>2009</v>
      </c>
      <c r="J61" s="41"/>
    </row>
    <row r="62" spans="4:10" ht="14.4" x14ac:dyDescent="0.3">
      <c r="D62" s="25">
        <v>1998</v>
      </c>
      <c r="E62" s="25" t="s">
        <v>87</v>
      </c>
      <c r="F62" s="25" t="s">
        <v>97</v>
      </c>
      <c r="G62" s="46">
        <v>69366</v>
      </c>
      <c r="I62" s="47">
        <v>2010</v>
      </c>
      <c r="J62" s="41"/>
    </row>
    <row r="63" spans="4:10" ht="14.4" x14ac:dyDescent="0.3">
      <c r="D63" s="25">
        <v>1999</v>
      </c>
      <c r="E63" s="25" t="s">
        <v>87</v>
      </c>
      <c r="F63" s="25" t="s">
        <v>97</v>
      </c>
      <c r="G63" s="46">
        <v>71963</v>
      </c>
      <c r="I63" s="47">
        <v>2011</v>
      </c>
      <c r="J63" s="41"/>
    </row>
    <row r="64" spans="4:10" ht="14.4" x14ac:dyDescent="0.3">
      <c r="D64" s="25">
        <v>2000</v>
      </c>
      <c r="E64" s="25" t="s">
        <v>87</v>
      </c>
      <c r="F64" s="25" t="s">
        <v>97</v>
      </c>
      <c r="G64" s="46">
        <v>72527</v>
      </c>
      <c r="I64" s="47">
        <v>2012</v>
      </c>
      <c r="J64" s="41"/>
    </row>
    <row r="65" spans="4:10" ht="14.4" x14ac:dyDescent="0.3">
      <c r="D65" s="25">
        <v>2001</v>
      </c>
      <c r="E65" s="25" t="s">
        <v>88</v>
      </c>
      <c r="F65" s="25" t="s">
        <v>98</v>
      </c>
      <c r="G65" s="46">
        <v>40006</v>
      </c>
      <c r="I65" s="47">
        <v>2013</v>
      </c>
      <c r="J65" s="41"/>
    </row>
    <row r="66" spans="4:10" ht="14.4" x14ac:dyDescent="0.3">
      <c r="D66" s="25">
        <v>2002</v>
      </c>
      <c r="E66" s="25" t="s">
        <v>88</v>
      </c>
      <c r="F66" s="25" t="s">
        <v>98</v>
      </c>
      <c r="G66" s="46">
        <v>43616</v>
      </c>
      <c r="I66" s="47">
        <v>2014</v>
      </c>
      <c r="J66" s="41"/>
    </row>
    <row r="67" spans="4:10" ht="14.4" x14ac:dyDescent="0.3">
      <c r="D67" s="25">
        <v>2003</v>
      </c>
      <c r="E67" s="25" t="s">
        <v>88</v>
      </c>
      <c r="F67" s="25" t="s">
        <v>98</v>
      </c>
      <c r="G67" s="46">
        <v>43466</v>
      </c>
      <c r="I67" s="47">
        <v>2015</v>
      </c>
      <c r="J67" s="41"/>
    </row>
    <row r="68" spans="4:10" ht="14.4" x14ac:dyDescent="0.3">
      <c r="D68" s="25">
        <v>2004</v>
      </c>
      <c r="E68" s="25" t="s">
        <v>88</v>
      </c>
      <c r="F68" s="25" t="s">
        <v>98</v>
      </c>
      <c r="G68" s="46">
        <v>43636</v>
      </c>
      <c r="I68" s="47">
        <v>2016</v>
      </c>
      <c r="J68" s="41"/>
    </row>
    <row r="69" spans="4:10" ht="14.4" x14ac:dyDescent="0.3">
      <c r="D69" s="25">
        <v>2005</v>
      </c>
      <c r="E69" s="25" t="s">
        <v>88</v>
      </c>
      <c r="F69" s="25" t="s">
        <v>98</v>
      </c>
      <c r="G69" s="46">
        <v>43478</v>
      </c>
      <c r="I69" s="47">
        <v>2017</v>
      </c>
      <c r="J69" s="41"/>
    </row>
    <row r="70" spans="4:10" ht="14.4" x14ac:dyDescent="0.3">
      <c r="D70" s="25">
        <v>2006</v>
      </c>
      <c r="E70" s="25" t="s">
        <v>88</v>
      </c>
      <c r="F70" s="25" t="s">
        <v>98</v>
      </c>
      <c r="G70" s="46">
        <v>43699</v>
      </c>
      <c r="I70" s="47">
        <v>2018</v>
      </c>
      <c r="J70" s="41"/>
    </row>
    <row r="71" spans="4:10" ht="14.4" x14ac:dyDescent="0.3">
      <c r="D71" s="25">
        <v>2007</v>
      </c>
      <c r="E71" s="25" t="s">
        <v>88</v>
      </c>
      <c r="F71" s="25" t="s">
        <v>98</v>
      </c>
      <c r="G71" s="46">
        <v>43311</v>
      </c>
      <c r="I71" s="47">
        <v>2019</v>
      </c>
      <c r="J71" s="41"/>
    </row>
    <row r="72" spans="4:10" ht="14.4" x14ac:dyDescent="0.3">
      <c r="D72" s="25">
        <v>1999</v>
      </c>
      <c r="E72" s="25" t="s">
        <v>89</v>
      </c>
      <c r="F72" s="25" t="s">
        <v>99</v>
      </c>
      <c r="G72" s="46">
        <v>40054</v>
      </c>
      <c r="I72" s="47">
        <v>2020</v>
      </c>
      <c r="J72" s="41"/>
    </row>
    <row r="73" spans="4:10" ht="14.4" x14ac:dyDescent="0.3">
      <c r="D73" s="25">
        <v>2000</v>
      </c>
      <c r="E73" s="25" t="s">
        <v>89</v>
      </c>
      <c r="F73" s="25" t="s">
        <v>99</v>
      </c>
      <c r="G73" s="46">
        <v>42283</v>
      </c>
      <c r="I73" s="47">
        <v>2021</v>
      </c>
      <c r="J73" s="41"/>
    </row>
    <row r="74" spans="4:10" ht="14.4" x14ac:dyDescent="0.3">
      <c r="D74" s="25">
        <v>2001</v>
      </c>
      <c r="E74" s="25" t="s">
        <v>89</v>
      </c>
      <c r="F74" s="25" t="s">
        <v>99</v>
      </c>
      <c r="G74" s="46">
        <v>42542</v>
      </c>
    </row>
    <row r="75" spans="4:10" ht="14.4" x14ac:dyDescent="0.3">
      <c r="D75" s="25">
        <v>2002</v>
      </c>
      <c r="E75" s="25" t="s">
        <v>89</v>
      </c>
      <c r="F75" s="25" t="s">
        <v>99</v>
      </c>
      <c r="G75" s="46">
        <v>46065</v>
      </c>
      <c r="J75"/>
    </row>
    <row r="76" spans="4:10" ht="14.4" x14ac:dyDescent="0.3">
      <c r="D76" s="25">
        <v>2003</v>
      </c>
      <c r="E76" s="25" t="s">
        <v>89</v>
      </c>
      <c r="F76" s="25" t="s">
        <v>99</v>
      </c>
      <c r="G76" s="46">
        <v>48271</v>
      </c>
      <c r="J76"/>
    </row>
    <row r="77" spans="4:10" ht="14.4" x14ac:dyDescent="0.3">
      <c r="D77" s="25">
        <v>2004</v>
      </c>
      <c r="E77" s="25" t="s">
        <v>89</v>
      </c>
      <c r="F77" s="25" t="s">
        <v>99</v>
      </c>
      <c r="G77" s="46">
        <v>50594</v>
      </c>
      <c r="J77"/>
    </row>
    <row r="78" spans="4:10" ht="14.4" x14ac:dyDescent="0.3">
      <c r="D78" s="25">
        <v>2005</v>
      </c>
      <c r="E78" s="25" t="s">
        <v>89</v>
      </c>
      <c r="F78" s="25" t="s">
        <v>99</v>
      </c>
      <c r="G78" s="46">
        <v>52119</v>
      </c>
      <c r="J78"/>
    </row>
    <row r="79" spans="4:10" ht="14.4" x14ac:dyDescent="0.3">
      <c r="D79" s="25">
        <v>2006</v>
      </c>
      <c r="E79" s="25" t="s">
        <v>89</v>
      </c>
      <c r="F79" s="25" t="s">
        <v>99</v>
      </c>
      <c r="G79" s="46">
        <v>54693</v>
      </c>
      <c r="J79"/>
    </row>
    <row r="80" spans="4:10" ht="14.4" x14ac:dyDescent="0.3">
      <c r="D80" s="25">
        <v>2007</v>
      </c>
      <c r="E80" s="25" t="s">
        <v>89</v>
      </c>
      <c r="F80" s="25" t="s">
        <v>99</v>
      </c>
      <c r="G80" s="46">
        <v>58326</v>
      </c>
      <c r="J80"/>
    </row>
    <row r="81" spans="4:10" ht="14.4" x14ac:dyDescent="0.3">
      <c r="D81" s="25">
        <v>2008</v>
      </c>
      <c r="E81" s="25" t="s">
        <v>89</v>
      </c>
      <c r="F81" s="25" t="s">
        <v>99</v>
      </c>
      <c r="G81" s="46">
        <v>60770</v>
      </c>
      <c r="J81"/>
    </row>
    <row r="82" spans="4:10" ht="14.4" x14ac:dyDescent="0.3">
      <c r="D82" s="25">
        <v>2009</v>
      </c>
      <c r="E82" s="25" t="s">
        <v>89</v>
      </c>
      <c r="F82" s="25" t="s">
        <v>99</v>
      </c>
      <c r="G82" s="46">
        <v>62566</v>
      </c>
      <c r="J82"/>
    </row>
    <row r="83" spans="4:10" ht="14.4" x14ac:dyDescent="0.3">
      <c r="D83" s="25">
        <v>2010</v>
      </c>
      <c r="E83" s="25" t="s">
        <v>89</v>
      </c>
      <c r="F83" s="25" t="s">
        <v>99</v>
      </c>
      <c r="G83" s="46">
        <v>64340</v>
      </c>
      <c r="J83"/>
    </row>
    <row r="84" spans="4:10" ht="14.4" x14ac:dyDescent="0.3">
      <c r="D84" s="25">
        <v>2011</v>
      </c>
      <c r="E84" s="25" t="s">
        <v>89</v>
      </c>
      <c r="F84" s="25" t="s">
        <v>99</v>
      </c>
      <c r="G84" s="46">
        <v>67096</v>
      </c>
      <c r="J84"/>
    </row>
    <row r="85" spans="4:10" ht="14.4" x14ac:dyDescent="0.3">
      <c r="D85" s="25">
        <v>2012</v>
      </c>
      <c r="E85" s="25" t="s">
        <v>89</v>
      </c>
      <c r="F85" s="25" t="s">
        <v>99</v>
      </c>
      <c r="G85" s="46">
        <v>69722</v>
      </c>
      <c r="J85"/>
    </row>
    <row r="86" spans="4:10" ht="14.4" x14ac:dyDescent="0.3">
      <c r="D86" s="25">
        <v>2013</v>
      </c>
      <c r="E86" s="25" t="s">
        <v>89</v>
      </c>
      <c r="F86" s="25" t="s">
        <v>99</v>
      </c>
      <c r="G86" s="46">
        <v>70698</v>
      </c>
      <c r="J86"/>
    </row>
    <row r="87" spans="4:10" ht="14.4" x14ac:dyDescent="0.3">
      <c r="D87" s="25">
        <v>2014</v>
      </c>
      <c r="E87" s="25" t="s">
        <v>89</v>
      </c>
      <c r="F87" s="25" t="s">
        <v>99</v>
      </c>
      <c r="G87" s="46">
        <v>74057</v>
      </c>
      <c r="J87"/>
    </row>
    <row r="88" spans="4:10" ht="14.4" x14ac:dyDescent="0.3">
      <c r="D88" s="25">
        <v>2006</v>
      </c>
      <c r="E88" s="25" t="s">
        <v>90</v>
      </c>
      <c r="F88" s="25" t="s">
        <v>100</v>
      </c>
      <c r="G88" s="46">
        <v>78228</v>
      </c>
      <c r="J88"/>
    </row>
    <row r="89" spans="4:10" ht="14.4" x14ac:dyDescent="0.3">
      <c r="D89" s="25">
        <v>2007</v>
      </c>
      <c r="E89" s="25" t="s">
        <v>90</v>
      </c>
      <c r="F89" s="25" t="s">
        <v>100</v>
      </c>
      <c r="G89" s="46">
        <v>82621</v>
      </c>
      <c r="J89"/>
    </row>
    <row r="90" spans="4:10" ht="14.4" x14ac:dyDescent="0.3">
      <c r="D90" s="25">
        <v>2008</v>
      </c>
      <c r="E90" s="25" t="s">
        <v>90</v>
      </c>
      <c r="F90" s="25" t="s">
        <v>100</v>
      </c>
      <c r="G90" s="46">
        <v>83735</v>
      </c>
      <c r="J90"/>
    </row>
    <row r="91" spans="4:10" ht="14.4" x14ac:dyDescent="0.3">
      <c r="D91" s="25">
        <v>2009</v>
      </c>
      <c r="E91" s="25" t="s">
        <v>90</v>
      </c>
      <c r="F91" s="25" t="s">
        <v>100</v>
      </c>
      <c r="G91" s="46">
        <v>85572</v>
      </c>
      <c r="J91"/>
    </row>
    <row r="92" spans="4:10" ht="14.4" x14ac:dyDescent="0.3">
      <c r="D92" s="25">
        <v>2010</v>
      </c>
      <c r="E92" s="25" t="s">
        <v>90</v>
      </c>
      <c r="F92" s="25" t="s">
        <v>100</v>
      </c>
      <c r="G92" s="46">
        <v>85076</v>
      </c>
      <c r="J92"/>
    </row>
    <row r="93" spans="4:10" ht="14.4" x14ac:dyDescent="0.3">
      <c r="D93" s="25">
        <v>2011</v>
      </c>
      <c r="E93" s="25" t="s">
        <v>90</v>
      </c>
      <c r="F93" s="25" t="s">
        <v>100</v>
      </c>
      <c r="G93" s="46">
        <v>86050</v>
      </c>
      <c r="J93"/>
    </row>
    <row r="94" spans="4:10" ht="14.4" x14ac:dyDescent="0.3">
      <c r="D94" s="25">
        <v>2012</v>
      </c>
      <c r="E94" s="25" t="s">
        <v>90</v>
      </c>
      <c r="F94" s="25" t="s">
        <v>100</v>
      </c>
      <c r="G94" s="46">
        <v>88448</v>
      </c>
      <c r="J94"/>
    </row>
    <row r="95" spans="4:10" ht="14.4" x14ac:dyDescent="0.3">
      <c r="D95" s="25">
        <v>2013</v>
      </c>
      <c r="E95" s="25" t="s">
        <v>90</v>
      </c>
      <c r="F95" s="25" t="s">
        <v>100</v>
      </c>
      <c r="G95" s="46">
        <v>88063</v>
      </c>
      <c r="J95"/>
    </row>
    <row r="96" spans="4:10" ht="14.4" x14ac:dyDescent="0.3">
      <c r="D96" s="25">
        <v>2014</v>
      </c>
      <c r="E96" s="25" t="s">
        <v>90</v>
      </c>
      <c r="F96" s="25" t="s">
        <v>100</v>
      </c>
      <c r="G96" s="46">
        <v>89724</v>
      </c>
      <c r="J96"/>
    </row>
    <row r="97" spans="4:10" ht="14.4" x14ac:dyDescent="0.3">
      <c r="D97" s="25">
        <v>2015</v>
      </c>
      <c r="E97" s="25" t="s">
        <v>90</v>
      </c>
      <c r="F97" s="25" t="s">
        <v>100</v>
      </c>
      <c r="G97" s="46">
        <v>90392</v>
      </c>
      <c r="J97"/>
    </row>
    <row r="98" spans="4:10" ht="14.4" x14ac:dyDescent="0.3">
      <c r="D98" s="25">
        <v>2016</v>
      </c>
      <c r="E98" s="25" t="s">
        <v>90</v>
      </c>
      <c r="F98" s="25" t="s">
        <v>100</v>
      </c>
      <c r="G98" s="46">
        <v>90531</v>
      </c>
      <c r="J98"/>
    </row>
    <row r="99" spans="4:10" ht="14.4" x14ac:dyDescent="0.3">
      <c r="D99" s="25">
        <v>2017</v>
      </c>
      <c r="E99" s="25" t="s">
        <v>90</v>
      </c>
      <c r="F99" s="25" t="s">
        <v>100</v>
      </c>
      <c r="G99" s="46">
        <v>91453</v>
      </c>
      <c r="J99"/>
    </row>
    <row r="100" spans="4:10" ht="14.4" x14ac:dyDescent="0.3">
      <c r="D100" s="25">
        <v>2018</v>
      </c>
      <c r="E100" s="25" t="s">
        <v>90</v>
      </c>
      <c r="F100" s="25" t="s">
        <v>100</v>
      </c>
      <c r="G100" s="46">
        <v>94692</v>
      </c>
      <c r="J100"/>
    </row>
    <row r="101" spans="4:10" ht="14.4" x14ac:dyDescent="0.3">
      <c r="D101" s="25">
        <v>2010</v>
      </c>
      <c r="E101" s="25" t="s">
        <v>91</v>
      </c>
      <c r="F101" s="25" t="s">
        <v>101</v>
      </c>
      <c r="G101" s="46">
        <v>40000</v>
      </c>
      <c r="J101"/>
    </row>
    <row r="102" spans="4:10" ht="14.4" x14ac:dyDescent="0.3">
      <c r="D102" s="25">
        <v>2011</v>
      </c>
      <c r="E102" s="25" t="s">
        <v>91</v>
      </c>
      <c r="F102" s="25" t="s">
        <v>101</v>
      </c>
      <c r="G102" s="46">
        <v>42085</v>
      </c>
      <c r="J102"/>
    </row>
    <row r="103" spans="4:10" ht="14.4" x14ac:dyDescent="0.3">
      <c r="D103" s="25">
        <v>2012</v>
      </c>
      <c r="E103" s="25" t="s">
        <v>91</v>
      </c>
      <c r="F103" s="25" t="s">
        <v>101</v>
      </c>
      <c r="G103" s="46">
        <v>42629</v>
      </c>
      <c r="J103"/>
    </row>
    <row r="104" spans="4:10" ht="14.4" x14ac:dyDescent="0.3">
      <c r="D104" s="25">
        <v>2013</v>
      </c>
      <c r="E104" s="25" t="s">
        <v>91</v>
      </c>
      <c r="F104" s="25" t="s">
        <v>101</v>
      </c>
      <c r="G104" s="46">
        <v>45844</v>
      </c>
      <c r="J104"/>
    </row>
    <row r="105" spans="4:10" ht="14.4" x14ac:dyDescent="0.3">
      <c r="D105" s="25">
        <v>2014</v>
      </c>
      <c r="E105" s="25" t="s">
        <v>91</v>
      </c>
      <c r="F105" s="25" t="s">
        <v>101</v>
      </c>
      <c r="G105" s="46">
        <v>47518</v>
      </c>
      <c r="J105"/>
    </row>
    <row r="106" spans="4:10" ht="14.4" x14ac:dyDescent="0.3">
      <c r="D106" s="25">
        <v>2015</v>
      </c>
      <c r="E106" s="25" t="s">
        <v>91</v>
      </c>
      <c r="F106" s="25" t="s">
        <v>101</v>
      </c>
      <c r="G106" s="46">
        <v>47917</v>
      </c>
      <c r="J106"/>
    </row>
    <row r="107" spans="4:10" ht="14.4" x14ac:dyDescent="0.3">
      <c r="D107" s="25">
        <v>2016</v>
      </c>
      <c r="E107" s="25" t="s">
        <v>91</v>
      </c>
      <c r="F107" s="25" t="s">
        <v>101</v>
      </c>
      <c r="G107" s="46">
        <v>52255</v>
      </c>
      <c r="J107"/>
    </row>
    <row r="108" spans="4:10" ht="14.4" x14ac:dyDescent="0.3">
      <c r="D108" s="25">
        <v>2017</v>
      </c>
      <c r="E108" s="25" t="s">
        <v>91</v>
      </c>
      <c r="F108" s="25" t="s">
        <v>101</v>
      </c>
      <c r="G108" s="46">
        <v>53747</v>
      </c>
      <c r="J108"/>
    </row>
    <row r="109" spans="4:10" ht="14.4" x14ac:dyDescent="0.3">
      <c r="D109" s="25">
        <v>2018</v>
      </c>
      <c r="E109" s="25" t="s">
        <v>91</v>
      </c>
      <c r="F109" s="25" t="s">
        <v>101</v>
      </c>
      <c r="G109" s="46">
        <v>56032</v>
      </c>
      <c r="J109"/>
    </row>
    <row r="110" spans="4:10" ht="14.4" x14ac:dyDescent="0.3">
      <c r="D110" s="25">
        <v>2019</v>
      </c>
      <c r="E110" s="25" t="s">
        <v>91</v>
      </c>
      <c r="F110" s="25" t="s">
        <v>101</v>
      </c>
      <c r="G110" s="46">
        <v>58299</v>
      </c>
      <c r="J110"/>
    </row>
    <row r="111" spans="4:10" ht="14.4" x14ac:dyDescent="0.3">
      <c r="D111" s="25">
        <v>2020</v>
      </c>
      <c r="E111" s="25" t="s">
        <v>91</v>
      </c>
      <c r="F111" s="25" t="s">
        <v>101</v>
      </c>
      <c r="G111" s="46">
        <v>60098</v>
      </c>
      <c r="J111"/>
    </row>
    <row r="112" spans="4:10" ht="14.4" x14ac:dyDescent="0.3">
      <c r="D112" s="25">
        <v>2021</v>
      </c>
      <c r="E112" s="25" t="s">
        <v>91</v>
      </c>
      <c r="F112" s="25" t="s">
        <v>101</v>
      </c>
      <c r="G112" s="46">
        <v>59755</v>
      </c>
      <c r="J112"/>
    </row>
    <row r="113" spans="4:10" ht="14.4" x14ac:dyDescent="0.3">
      <c r="D113" s="25">
        <v>2009</v>
      </c>
      <c r="E113" s="25" t="s">
        <v>92</v>
      </c>
      <c r="F113" s="25" t="s">
        <v>102</v>
      </c>
      <c r="G113" s="46">
        <v>56724</v>
      </c>
      <c r="J113"/>
    </row>
    <row r="114" spans="4:10" ht="14.4" x14ac:dyDescent="0.3">
      <c r="D114" s="25">
        <v>2010</v>
      </c>
      <c r="E114" s="25" t="s">
        <v>92</v>
      </c>
      <c r="F114" s="25" t="s">
        <v>102</v>
      </c>
      <c r="G114" s="46">
        <v>60740</v>
      </c>
      <c r="J114"/>
    </row>
    <row r="115" spans="4:10" ht="14.4" x14ac:dyDescent="0.3">
      <c r="D115" s="25">
        <v>2011</v>
      </c>
      <c r="E115" s="25" t="s">
        <v>92</v>
      </c>
      <c r="F115" s="25" t="s">
        <v>102</v>
      </c>
      <c r="G115" s="46">
        <v>62745</v>
      </c>
      <c r="J115"/>
    </row>
    <row r="116" spans="4:10" ht="14.4" x14ac:dyDescent="0.3">
      <c r="D116" s="25">
        <v>2012</v>
      </c>
      <c r="E116" s="25" t="s">
        <v>92</v>
      </c>
      <c r="F116" s="25" t="s">
        <v>102</v>
      </c>
      <c r="G116" s="46">
        <v>63475</v>
      </c>
      <c r="J116"/>
    </row>
    <row r="117" spans="4:10" ht="14.4" x14ac:dyDescent="0.3">
      <c r="D117" s="25">
        <v>2013</v>
      </c>
      <c r="E117" s="25" t="s">
        <v>92</v>
      </c>
      <c r="F117" s="25" t="s">
        <v>102</v>
      </c>
      <c r="G117" s="46">
        <v>63208</v>
      </c>
      <c r="J117"/>
    </row>
    <row r="118" spans="4:10" ht="14.4" x14ac:dyDescent="0.3">
      <c r="D118" s="25">
        <v>2014</v>
      </c>
      <c r="E118" s="25" t="s">
        <v>92</v>
      </c>
      <c r="F118" s="25" t="s">
        <v>102</v>
      </c>
      <c r="G118" s="46">
        <v>64563</v>
      </c>
      <c r="J118"/>
    </row>
    <row r="119" spans="4:10" ht="14.4" x14ac:dyDescent="0.3">
      <c r="D119" s="25">
        <v>2015</v>
      </c>
      <c r="E119" s="25" t="s">
        <v>92</v>
      </c>
      <c r="F119" s="25" t="s">
        <v>102</v>
      </c>
      <c r="G119" s="46">
        <v>68833</v>
      </c>
      <c r="J119"/>
    </row>
    <row r="120" spans="4:10" ht="14.4" x14ac:dyDescent="0.3">
      <c r="D120" s="25">
        <v>2016</v>
      </c>
      <c r="E120" s="25" t="s">
        <v>92</v>
      </c>
      <c r="F120" s="25" t="s">
        <v>102</v>
      </c>
      <c r="G120" s="46">
        <v>70220</v>
      </c>
      <c r="J120"/>
    </row>
    <row r="121" spans="4:10" ht="14.4" x14ac:dyDescent="0.3">
      <c r="D121" s="25">
        <v>2017</v>
      </c>
      <c r="E121" s="25" t="s">
        <v>92</v>
      </c>
      <c r="F121" s="25" t="s">
        <v>102</v>
      </c>
      <c r="G121" s="46">
        <v>73362</v>
      </c>
      <c r="J121"/>
    </row>
    <row r="122" spans="4:10" ht="14.4" x14ac:dyDescent="0.3">
      <c r="D122" s="25">
        <v>2018</v>
      </c>
      <c r="E122" s="25" t="s">
        <v>92</v>
      </c>
      <c r="F122" s="25" t="s">
        <v>102</v>
      </c>
      <c r="G122" s="46">
        <v>75582</v>
      </c>
      <c r="J122"/>
    </row>
    <row r="123" spans="4:10" ht="14.4" x14ac:dyDescent="0.3">
      <c r="D123" s="25">
        <v>2019</v>
      </c>
      <c r="E123" s="25" t="s">
        <v>92</v>
      </c>
      <c r="F123" s="25" t="s">
        <v>102</v>
      </c>
      <c r="G123" s="46">
        <v>79513</v>
      </c>
      <c r="J123"/>
    </row>
    <row r="124" spans="4:10" ht="14.4" x14ac:dyDescent="0.3">
      <c r="D124" s="25">
        <v>2020</v>
      </c>
      <c r="E124" s="25" t="s">
        <v>92</v>
      </c>
      <c r="F124" s="25" t="s">
        <v>102</v>
      </c>
      <c r="G124" s="46">
        <v>80083</v>
      </c>
      <c r="J124"/>
    </row>
    <row r="125" spans="4:10" ht="14.4" x14ac:dyDescent="0.3">
      <c r="D125" s="25">
        <v>2021</v>
      </c>
      <c r="E125" s="25" t="s">
        <v>92</v>
      </c>
      <c r="F125" s="25" t="s">
        <v>102</v>
      </c>
      <c r="G125" s="46">
        <v>84456</v>
      </c>
      <c r="J125"/>
    </row>
    <row r="126" spans="4:10" ht="14.4" x14ac:dyDescent="0.3">
      <c r="D126" s="25">
        <v>2015</v>
      </c>
      <c r="E126" s="25" t="s">
        <v>93</v>
      </c>
      <c r="F126" s="25" t="s">
        <v>103</v>
      </c>
      <c r="G126" s="46">
        <v>46671</v>
      </c>
      <c r="J126"/>
    </row>
    <row r="127" spans="4:10" ht="14.4" x14ac:dyDescent="0.3">
      <c r="D127" s="25">
        <v>2016</v>
      </c>
      <c r="E127" s="25" t="s">
        <v>93</v>
      </c>
      <c r="F127" s="25" t="s">
        <v>103</v>
      </c>
      <c r="G127" s="46">
        <v>48584</v>
      </c>
      <c r="J127"/>
    </row>
    <row r="128" spans="4:10" ht="14.4" x14ac:dyDescent="0.3">
      <c r="D128" s="25">
        <v>2017</v>
      </c>
      <c r="E128" s="25" t="s">
        <v>93</v>
      </c>
      <c r="F128" s="25" t="s">
        <v>103</v>
      </c>
      <c r="G128" s="46">
        <v>52668</v>
      </c>
      <c r="J128"/>
    </row>
    <row r="129" spans="4:10" ht="14.4" x14ac:dyDescent="0.3">
      <c r="D129" s="25">
        <v>1995</v>
      </c>
      <c r="E129" s="25" t="s">
        <v>94</v>
      </c>
      <c r="F129" s="25" t="s">
        <v>104</v>
      </c>
      <c r="G129" s="46">
        <v>60929</v>
      </c>
      <c r="J129"/>
    </row>
    <row r="130" spans="4:10" ht="14.4" x14ac:dyDescent="0.3">
      <c r="D130" s="25">
        <v>1996</v>
      </c>
      <c r="E130" s="25" t="s">
        <v>94</v>
      </c>
      <c r="F130" s="25" t="s">
        <v>104</v>
      </c>
      <c r="G130" s="46">
        <v>64604</v>
      </c>
      <c r="J130"/>
    </row>
    <row r="131" spans="4:10" ht="14.4" x14ac:dyDescent="0.3">
      <c r="D131" s="25">
        <v>1997</v>
      </c>
      <c r="E131" s="25" t="s">
        <v>94</v>
      </c>
      <c r="F131" s="25" t="s">
        <v>104</v>
      </c>
      <c r="G131" s="46">
        <v>64780</v>
      </c>
      <c r="J131"/>
    </row>
    <row r="132" spans="4:10" ht="14.4" x14ac:dyDescent="0.3">
      <c r="D132" s="25">
        <v>1998</v>
      </c>
      <c r="E132" s="25" t="s">
        <v>94</v>
      </c>
      <c r="F132" s="25" t="s">
        <v>104</v>
      </c>
      <c r="G132" s="46">
        <v>66302</v>
      </c>
      <c r="J132"/>
    </row>
    <row r="133" spans="4:10" ht="14.4" x14ac:dyDescent="0.3">
      <c r="D133" s="25">
        <v>1999</v>
      </c>
      <c r="E133" s="25" t="s">
        <v>94</v>
      </c>
      <c r="F133" s="25" t="s">
        <v>104</v>
      </c>
      <c r="G133" s="46">
        <v>69042</v>
      </c>
      <c r="J133"/>
    </row>
    <row r="134" spans="4:10" ht="14.4" x14ac:dyDescent="0.3">
      <c r="D134" s="25">
        <v>2000</v>
      </c>
      <c r="E134" s="25" t="s">
        <v>94</v>
      </c>
      <c r="F134" s="25" t="s">
        <v>104</v>
      </c>
      <c r="G134" s="46">
        <v>70889</v>
      </c>
      <c r="J134"/>
    </row>
    <row r="135" spans="4:10" ht="14.4" x14ac:dyDescent="0.3">
      <c r="D135" s="25">
        <v>2001</v>
      </c>
      <c r="E135" s="25" t="s">
        <v>94</v>
      </c>
      <c r="F135" s="25" t="s">
        <v>104</v>
      </c>
      <c r="G135" s="46">
        <v>71434</v>
      </c>
      <c r="J135"/>
    </row>
    <row r="136" spans="4:10" ht="14.4" x14ac:dyDescent="0.3">
      <c r="D136" s="25">
        <v>2002</v>
      </c>
      <c r="E136" s="25" t="s">
        <v>94</v>
      </c>
      <c r="F136" s="25" t="s">
        <v>104</v>
      </c>
      <c r="G136" s="46">
        <v>74612</v>
      </c>
      <c r="J136"/>
    </row>
    <row r="137" spans="4:10" ht="14.4" x14ac:dyDescent="0.3">
      <c r="D137" s="25">
        <v>2003</v>
      </c>
      <c r="E137" s="25" t="s">
        <v>94</v>
      </c>
      <c r="F137" s="25" t="s">
        <v>104</v>
      </c>
      <c r="G137" s="46">
        <v>76518</v>
      </c>
      <c r="J137"/>
    </row>
    <row r="138" spans="4:10" ht="14.4" x14ac:dyDescent="0.3">
      <c r="D138" s="25">
        <v>2004</v>
      </c>
      <c r="E138" s="25" t="s">
        <v>94</v>
      </c>
      <c r="F138" s="25" t="s">
        <v>104</v>
      </c>
      <c r="G138" s="46">
        <v>78335</v>
      </c>
      <c r="J138"/>
    </row>
    <row r="139" spans="4:10" ht="14.4" x14ac:dyDescent="0.3">
      <c r="D139" s="25">
        <v>2005</v>
      </c>
      <c r="E139" s="25" t="s">
        <v>94</v>
      </c>
      <c r="F139" s="25" t="s">
        <v>104</v>
      </c>
      <c r="G139" s="46">
        <v>80944</v>
      </c>
      <c r="J139"/>
    </row>
    <row r="140" spans="4:10" ht="14.4" x14ac:dyDescent="0.3">
      <c r="D140" s="25">
        <v>2006</v>
      </c>
      <c r="E140" s="25" t="s">
        <v>94</v>
      </c>
      <c r="F140" s="25" t="s">
        <v>104</v>
      </c>
      <c r="G140" s="46">
        <v>82507</v>
      </c>
      <c r="J140"/>
    </row>
    <row r="141" spans="4:10" ht="14.4" x14ac:dyDescent="0.3">
      <c r="D141" s="25">
        <v>2007</v>
      </c>
      <c r="E141" s="25" t="s">
        <v>94</v>
      </c>
      <c r="F141" s="25" t="s">
        <v>104</v>
      </c>
      <c r="G141" s="46">
        <v>85875</v>
      </c>
      <c r="J141"/>
    </row>
    <row r="142" spans="4:10" ht="14.4" x14ac:dyDescent="0.3">
      <c r="D142" s="25">
        <v>2008</v>
      </c>
      <c r="E142" s="25" t="s">
        <v>94</v>
      </c>
      <c r="F142" s="25" t="s">
        <v>104</v>
      </c>
      <c r="G142" s="46">
        <v>89324</v>
      </c>
      <c r="J142"/>
    </row>
    <row r="143" spans="4:10" ht="14.4" x14ac:dyDescent="0.3">
      <c r="D143" s="25">
        <v>2009</v>
      </c>
      <c r="E143" s="25" t="s">
        <v>94</v>
      </c>
      <c r="F143" s="25" t="s">
        <v>104</v>
      </c>
      <c r="G143" s="46">
        <v>90668</v>
      </c>
      <c r="J143"/>
    </row>
    <row r="144" spans="4:10" ht="14.4" x14ac:dyDescent="0.3">
      <c r="D144" s="25">
        <v>2010</v>
      </c>
      <c r="E144" s="25" t="s">
        <v>94</v>
      </c>
      <c r="F144" s="25" t="s">
        <v>104</v>
      </c>
      <c r="G144" s="46">
        <v>93507</v>
      </c>
      <c r="J144"/>
    </row>
    <row r="145" spans="4:10" ht="14.4" x14ac:dyDescent="0.3">
      <c r="D145" s="25">
        <v>2011</v>
      </c>
      <c r="E145" s="25" t="s">
        <v>94</v>
      </c>
      <c r="F145" s="25" t="s">
        <v>104</v>
      </c>
      <c r="G145" s="46">
        <v>94443</v>
      </c>
      <c r="J145"/>
    </row>
    <row r="146" spans="4:10" ht="14.4" x14ac:dyDescent="0.3">
      <c r="D146" s="25">
        <v>2012</v>
      </c>
      <c r="E146" s="25" t="s">
        <v>94</v>
      </c>
      <c r="F146" s="25" t="s">
        <v>104</v>
      </c>
      <c r="G146" s="46">
        <v>94409</v>
      </c>
      <c r="J146"/>
    </row>
    <row r="147" spans="4:10" ht="14.4" x14ac:dyDescent="0.3">
      <c r="D147" s="25">
        <v>2010</v>
      </c>
      <c r="E147" s="25" t="s">
        <v>95</v>
      </c>
      <c r="F147" s="25" t="s">
        <v>105</v>
      </c>
      <c r="G147" s="46">
        <v>72488</v>
      </c>
      <c r="J147"/>
    </row>
    <row r="148" spans="4:10" ht="14.4" x14ac:dyDescent="0.3">
      <c r="D148" s="25">
        <v>2011</v>
      </c>
      <c r="E148" s="25" t="s">
        <v>95</v>
      </c>
      <c r="F148" s="25" t="s">
        <v>105</v>
      </c>
      <c r="G148" s="46">
        <v>74347</v>
      </c>
      <c r="J148"/>
    </row>
    <row r="149" spans="4:10" ht="14.4" x14ac:dyDescent="0.3">
      <c r="D149" s="25">
        <v>2012</v>
      </c>
      <c r="E149" s="25" t="s">
        <v>95</v>
      </c>
      <c r="F149" s="25" t="s">
        <v>105</v>
      </c>
      <c r="G149" s="46">
        <v>75405</v>
      </c>
      <c r="J149"/>
    </row>
    <row r="150" spans="4:10" ht="14.4" x14ac:dyDescent="0.3">
      <c r="D150" s="25">
        <v>2013</v>
      </c>
      <c r="E150" s="25" t="s">
        <v>95</v>
      </c>
      <c r="F150" s="25" t="s">
        <v>105</v>
      </c>
      <c r="G150" s="46">
        <v>78194</v>
      </c>
      <c r="J150"/>
    </row>
    <row r="151" spans="4:10" ht="14.4" x14ac:dyDescent="0.3">
      <c r="D151" s="25">
        <v>2014</v>
      </c>
      <c r="E151" s="25" t="s">
        <v>95</v>
      </c>
      <c r="F151" s="25" t="s">
        <v>105</v>
      </c>
      <c r="G151" s="46">
        <v>79580</v>
      </c>
      <c r="J151"/>
    </row>
    <row r="152" spans="4:10" ht="14.4" x14ac:dyDescent="0.3">
      <c r="D152" s="25">
        <v>2015</v>
      </c>
      <c r="E152" s="25" t="s">
        <v>95</v>
      </c>
      <c r="F152" s="25" t="s">
        <v>105</v>
      </c>
      <c r="G152" s="46">
        <v>80324</v>
      </c>
      <c r="J152"/>
    </row>
    <row r="153" spans="4:10" ht="14.4" x14ac:dyDescent="0.3">
      <c r="J153"/>
    </row>
  </sheetData>
  <mergeCells count="6">
    <mergeCell ref="C36:M36"/>
    <mergeCell ref="C2:M6"/>
    <mergeCell ref="C9:M9"/>
    <mergeCell ref="C10:M10"/>
    <mergeCell ref="C34:M34"/>
    <mergeCell ref="C11:M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CB8A-DD38-4136-B8CC-00F26C9AD59E}">
  <sheetPr codeName="Hoja4">
    <tabColor rgb="FF009999"/>
  </sheetPr>
  <dimension ref="A1:M140"/>
  <sheetViews>
    <sheetView showGridLines="0" topLeftCell="B38" zoomScale="96" zoomScaleNormal="96" workbookViewId="0">
      <selection activeCell="E68" sqref="E68"/>
    </sheetView>
  </sheetViews>
  <sheetFormatPr baseColWidth="10" defaultColWidth="11.5546875" defaultRowHeight="13.8" x14ac:dyDescent="0.25"/>
  <cols>
    <col min="1" max="2" width="11.5546875" style="1"/>
    <col min="3" max="3" width="11.109375" style="1" customWidth="1"/>
    <col min="4" max="4" width="14.21875" style="1" customWidth="1"/>
    <col min="5" max="5" width="13.109375" style="1" customWidth="1"/>
    <col min="6" max="6" width="12.77734375" style="1" customWidth="1"/>
    <col min="7" max="7" width="13.6640625" style="1" customWidth="1"/>
    <col min="8" max="8" width="13.109375" style="1" customWidth="1"/>
    <col min="9" max="9" width="14.33203125" style="1" customWidth="1"/>
    <col min="10" max="10" width="14.109375" style="1" customWidth="1"/>
    <col min="11"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77" t="s">
        <v>5</v>
      </c>
      <c r="D2" s="77"/>
      <c r="E2" s="77"/>
      <c r="F2" s="77"/>
      <c r="G2" s="77"/>
      <c r="H2" s="77"/>
      <c r="I2" s="77"/>
      <c r="J2" s="77"/>
      <c r="K2" s="77"/>
      <c r="L2" s="77"/>
      <c r="M2" s="77"/>
    </row>
    <row r="3" spans="1:13" s="2" customFormat="1" ht="15" customHeight="1" x14ac:dyDescent="0.25">
      <c r="A3" s="1"/>
      <c r="B3" s="1"/>
      <c r="C3" s="77"/>
      <c r="D3" s="77"/>
      <c r="E3" s="77"/>
      <c r="F3" s="77"/>
      <c r="G3" s="77"/>
      <c r="H3" s="77"/>
      <c r="I3" s="77"/>
      <c r="J3" s="77"/>
      <c r="K3" s="77"/>
      <c r="L3" s="77"/>
      <c r="M3" s="77"/>
    </row>
    <row r="4" spans="1:13" s="2" customFormat="1" ht="15" customHeight="1" x14ac:dyDescent="0.25">
      <c r="A4" s="1"/>
      <c r="B4" s="1"/>
      <c r="C4" s="77"/>
      <c r="D4" s="77"/>
      <c r="E4" s="77"/>
      <c r="F4" s="77"/>
      <c r="G4" s="77"/>
      <c r="H4" s="77"/>
      <c r="I4" s="77"/>
      <c r="J4" s="77"/>
      <c r="K4" s="77"/>
      <c r="L4" s="77"/>
      <c r="M4" s="77"/>
    </row>
    <row r="5" spans="1:13" s="2" customFormat="1" ht="15" customHeight="1" x14ac:dyDescent="0.25">
      <c r="A5" s="1"/>
      <c r="B5" s="1"/>
      <c r="C5" s="77"/>
      <c r="D5" s="77"/>
      <c r="E5" s="77"/>
      <c r="F5" s="77"/>
      <c r="G5" s="77"/>
      <c r="H5" s="77"/>
      <c r="I5" s="77"/>
      <c r="J5" s="77"/>
      <c r="K5" s="77"/>
      <c r="L5" s="77"/>
      <c r="M5" s="77"/>
    </row>
    <row r="6" spans="1:13" s="2" customFormat="1" ht="15" customHeight="1" x14ac:dyDescent="0.25">
      <c r="A6" s="1"/>
      <c r="B6" s="1"/>
      <c r="C6" s="77"/>
      <c r="D6" s="77"/>
      <c r="E6" s="77"/>
      <c r="F6" s="77"/>
      <c r="G6" s="77"/>
      <c r="H6" s="77"/>
      <c r="I6" s="77"/>
      <c r="J6" s="77"/>
      <c r="K6" s="77"/>
      <c r="L6" s="77"/>
      <c r="M6" s="77"/>
    </row>
    <row r="7" spans="1:13" s="2" customFormat="1" x14ac:dyDescent="0.25"/>
    <row r="8" spans="1:13" ht="13.8" customHeight="1" x14ac:dyDescent="0.4">
      <c r="A8" s="3"/>
      <c r="B8" s="3"/>
    </row>
    <row r="9" spans="1:13" ht="126" customHeight="1" x14ac:dyDescent="0.4">
      <c r="A9" s="3"/>
      <c r="B9" s="3"/>
      <c r="C9" s="78" t="s">
        <v>132</v>
      </c>
      <c r="D9" s="78"/>
      <c r="E9" s="78"/>
      <c r="F9" s="78"/>
      <c r="G9" s="78"/>
      <c r="H9" s="78"/>
      <c r="I9" s="78"/>
      <c r="J9" s="78"/>
      <c r="K9" s="78"/>
      <c r="L9" s="78"/>
      <c r="M9" s="78"/>
    </row>
    <row r="10" spans="1:13" x14ac:dyDescent="0.25">
      <c r="C10" s="6"/>
      <c r="D10" s="6"/>
      <c r="E10" s="6"/>
      <c r="F10" s="6"/>
      <c r="G10" s="6"/>
      <c r="H10" s="6"/>
      <c r="I10" s="6"/>
      <c r="J10" s="6"/>
      <c r="K10" s="6"/>
      <c r="L10" s="6"/>
      <c r="M10" s="6"/>
    </row>
    <row r="11" spans="1:13" x14ac:dyDescent="0.25">
      <c r="C11" s="6"/>
      <c r="D11" s="9" t="s">
        <v>6</v>
      </c>
      <c r="E11" s="9" t="s">
        <v>7</v>
      </c>
      <c r="F11" s="10" t="s">
        <v>8</v>
      </c>
      <c r="G11" s="9" t="s">
        <v>9</v>
      </c>
      <c r="H11" s="6"/>
      <c r="I11" s="6"/>
      <c r="J11" s="6"/>
      <c r="K11" s="6"/>
      <c r="L11" s="6"/>
      <c r="M11" s="6"/>
    </row>
    <row r="12" spans="1:13" x14ac:dyDescent="0.25">
      <c r="D12" s="7">
        <v>10</v>
      </c>
      <c r="E12" s="6">
        <v>7</v>
      </c>
      <c r="F12" s="6">
        <f>D12+E12</f>
        <v>17</v>
      </c>
      <c r="G12" s="7">
        <f>$D$12+E12</f>
        <v>17</v>
      </c>
      <c r="H12" s="6"/>
      <c r="I12" s="6"/>
      <c r="J12" s="6"/>
      <c r="K12" s="6"/>
      <c r="L12" s="6"/>
      <c r="M12" s="6"/>
    </row>
    <row r="13" spans="1:13" x14ac:dyDescent="0.25">
      <c r="D13" s="6">
        <v>8</v>
      </c>
      <c r="E13" s="6">
        <v>7</v>
      </c>
      <c r="F13" s="6">
        <f t="shared" ref="F13:F15" si="0">D13+E13</f>
        <v>15</v>
      </c>
      <c r="G13" s="7">
        <f t="shared" ref="G13:G15" si="1">$D$12+E13</f>
        <v>17</v>
      </c>
      <c r="H13" s="6"/>
      <c r="I13" s="6"/>
      <c r="J13" s="6"/>
      <c r="K13" s="6"/>
      <c r="L13" s="6"/>
      <c r="M13" s="6"/>
    </row>
    <row r="14" spans="1:13" x14ac:dyDescent="0.25">
      <c r="D14" s="6">
        <v>9</v>
      </c>
      <c r="E14" s="6">
        <v>8</v>
      </c>
      <c r="F14" s="6">
        <f t="shared" si="0"/>
        <v>17</v>
      </c>
      <c r="G14" s="7">
        <f t="shared" si="1"/>
        <v>18</v>
      </c>
      <c r="H14" s="6"/>
      <c r="I14" s="6"/>
      <c r="J14" s="6"/>
      <c r="K14" s="6"/>
      <c r="L14" s="6"/>
      <c r="M14" s="6"/>
    </row>
    <row r="15" spans="1:13" x14ac:dyDescent="0.25">
      <c r="D15" s="6">
        <v>6</v>
      </c>
      <c r="E15" s="6">
        <v>2</v>
      </c>
      <c r="F15" s="6">
        <f t="shared" si="0"/>
        <v>8</v>
      </c>
      <c r="G15" s="7">
        <f t="shared" si="1"/>
        <v>12</v>
      </c>
      <c r="H15" s="6"/>
      <c r="I15" s="6"/>
      <c r="J15" s="6"/>
      <c r="K15" s="6"/>
      <c r="L15" s="6"/>
      <c r="M15" s="6"/>
    </row>
    <row r="16" spans="1:13" x14ac:dyDescent="0.25">
      <c r="C16" s="6"/>
      <c r="D16" s="6"/>
      <c r="E16" s="6"/>
      <c r="F16" s="6"/>
      <c r="G16" s="6"/>
      <c r="H16" s="6"/>
      <c r="I16" s="6"/>
      <c r="J16" s="6"/>
      <c r="K16" s="6"/>
      <c r="L16" s="6"/>
      <c r="M16" s="6"/>
    </row>
    <row r="17" spans="3:13" ht="215.4" customHeight="1" x14ac:dyDescent="0.25">
      <c r="C17" s="78" t="s">
        <v>133</v>
      </c>
      <c r="D17" s="78"/>
      <c r="E17" s="78"/>
      <c r="F17" s="78"/>
      <c r="G17" s="78"/>
      <c r="H17" s="78"/>
      <c r="I17" s="78"/>
      <c r="J17" s="78"/>
      <c r="K17" s="78"/>
      <c r="L17" s="78"/>
      <c r="M17" s="78"/>
    </row>
    <row r="18" spans="3:13" x14ac:dyDescent="0.25">
      <c r="C18" s="6"/>
      <c r="D18" s="6"/>
      <c r="E18" s="6"/>
      <c r="F18" s="6"/>
      <c r="G18" s="6"/>
      <c r="H18" s="6"/>
      <c r="I18" s="6"/>
      <c r="J18" s="6"/>
      <c r="K18" s="6"/>
      <c r="L18" s="6"/>
      <c r="M18" s="6"/>
    </row>
    <row r="19" spans="3:13" x14ac:dyDescent="0.25">
      <c r="C19" s="12"/>
      <c r="D19" s="9" t="s">
        <v>6</v>
      </c>
      <c r="E19" s="9" t="s">
        <v>7</v>
      </c>
      <c r="F19" s="9" t="s">
        <v>10</v>
      </c>
      <c r="G19" s="14" t="s">
        <v>11</v>
      </c>
      <c r="H19" s="9" t="s">
        <v>12</v>
      </c>
      <c r="I19" s="9" t="s">
        <v>18</v>
      </c>
      <c r="J19" s="9" t="s">
        <v>19</v>
      </c>
      <c r="K19" s="6"/>
      <c r="L19" s="6"/>
      <c r="M19" s="6"/>
    </row>
    <row r="20" spans="3:13" x14ac:dyDescent="0.25">
      <c r="C20" s="13" t="s">
        <v>13</v>
      </c>
      <c r="D20" s="17">
        <v>2</v>
      </c>
      <c r="E20" s="17">
        <v>6</v>
      </c>
      <c r="F20" s="17">
        <v>14</v>
      </c>
      <c r="G20" s="19">
        <v>18</v>
      </c>
      <c r="H20" s="6">
        <f>$D20+E20</f>
        <v>8</v>
      </c>
      <c r="I20" s="6">
        <f t="shared" ref="I20:I23" si="2">$D20+F20</f>
        <v>16</v>
      </c>
      <c r="J20" s="6">
        <f t="shared" ref="J20:J23" si="3">$D20+G20</f>
        <v>20</v>
      </c>
      <c r="K20" s="6"/>
      <c r="L20" s="6"/>
      <c r="M20" s="6"/>
    </row>
    <row r="21" spans="3:13" x14ac:dyDescent="0.25">
      <c r="C21" s="13" t="s">
        <v>14</v>
      </c>
      <c r="D21" s="17">
        <v>1</v>
      </c>
      <c r="E21" s="6">
        <v>9</v>
      </c>
      <c r="F21" s="6">
        <v>11</v>
      </c>
      <c r="G21" s="12">
        <v>19</v>
      </c>
      <c r="H21" s="6">
        <f t="shared" ref="H21:H23" si="4">$D21+E21</f>
        <v>10</v>
      </c>
      <c r="I21" s="6">
        <f t="shared" si="2"/>
        <v>12</v>
      </c>
      <c r="J21" s="6">
        <f t="shared" si="3"/>
        <v>20</v>
      </c>
      <c r="K21" s="6"/>
      <c r="L21" s="6"/>
      <c r="M21" s="6"/>
    </row>
    <row r="22" spans="3:13" x14ac:dyDescent="0.25">
      <c r="C22" s="13" t="s">
        <v>15</v>
      </c>
      <c r="D22" s="17">
        <v>5</v>
      </c>
      <c r="E22" s="6">
        <v>10</v>
      </c>
      <c r="F22" s="6">
        <v>13</v>
      </c>
      <c r="G22" s="12">
        <v>18</v>
      </c>
      <c r="H22" s="6">
        <f t="shared" si="4"/>
        <v>15</v>
      </c>
      <c r="I22" s="6">
        <f t="shared" si="2"/>
        <v>18</v>
      </c>
      <c r="J22" s="6">
        <f t="shared" si="3"/>
        <v>23</v>
      </c>
      <c r="K22" s="6"/>
      <c r="L22" s="6"/>
      <c r="M22" s="6"/>
    </row>
    <row r="23" spans="3:13" x14ac:dyDescent="0.25">
      <c r="C23" s="13" t="s">
        <v>16</v>
      </c>
      <c r="D23" s="18">
        <v>5</v>
      </c>
      <c r="E23" s="11">
        <v>7</v>
      </c>
      <c r="F23" s="11">
        <v>12</v>
      </c>
      <c r="G23" s="15">
        <v>16</v>
      </c>
      <c r="H23" s="16">
        <f t="shared" si="4"/>
        <v>12</v>
      </c>
      <c r="I23" s="11">
        <f t="shared" si="2"/>
        <v>17</v>
      </c>
      <c r="J23" s="11">
        <f t="shared" si="3"/>
        <v>21</v>
      </c>
      <c r="K23" s="6"/>
      <c r="L23" s="6"/>
      <c r="M23" s="6"/>
    </row>
    <row r="24" spans="3:13" x14ac:dyDescent="0.25">
      <c r="C24" s="13" t="s">
        <v>17</v>
      </c>
      <c r="D24" s="6">
        <f>D$20+D21</f>
        <v>3</v>
      </c>
      <c r="E24" s="6">
        <f t="shared" ref="E24:G24" si="5">E$20+E21</f>
        <v>15</v>
      </c>
      <c r="F24" s="6">
        <f t="shared" si="5"/>
        <v>25</v>
      </c>
      <c r="G24" s="12">
        <f t="shared" si="5"/>
        <v>37</v>
      </c>
      <c r="H24" s="20"/>
      <c r="I24" s="20"/>
      <c r="J24" s="20"/>
      <c r="K24" s="6"/>
      <c r="L24" s="6"/>
      <c r="M24" s="6"/>
    </row>
    <row r="25" spans="3:13" x14ac:dyDescent="0.25">
      <c r="C25" s="13" t="s">
        <v>20</v>
      </c>
      <c r="D25" s="6">
        <f t="shared" ref="D25:G25" si="6">D$20+D22</f>
        <v>7</v>
      </c>
      <c r="E25" s="6">
        <f t="shared" si="6"/>
        <v>16</v>
      </c>
      <c r="F25" s="6">
        <f t="shared" si="6"/>
        <v>27</v>
      </c>
      <c r="G25" s="12">
        <f t="shared" si="6"/>
        <v>36</v>
      </c>
      <c r="H25" s="20"/>
      <c r="I25" s="20"/>
      <c r="J25" s="20"/>
      <c r="K25" s="6"/>
      <c r="L25" s="6"/>
      <c r="M25" s="6"/>
    </row>
    <row r="26" spans="3:13" x14ac:dyDescent="0.25">
      <c r="C26" s="13" t="s">
        <v>21</v>
      </c>
      <c r="D26" s="6">
        <f t="shared" ref="D26:G26" si="7">D$20+D23</f>
        <v>7</v>
      </c>
      <c r="E26" s="6">
        <f t="shared" si="7"/>
        <v>13</v>
      </c>
      <c r="F26" s="6">
        <f t="shared" si="7"/>
        <v>26</v>
      </c>
      <c r="G26" s="12">
        <f t="shared" si="7"/>
        <v>34</v>
      </c>
      <c r="H26" s="20"/>
      <c r="I26" s="20"/>
      <c r="J26" s="20"/>
      <c r="K26" s="6"/>
      <c r="L26" s="6"/>
      <c r="M26" s="6"/>
    </row>
    <row r="27" spans="3:13" x14ac:dyDescent="0.25">
      <c r="C27" s="6"/>
      <c r="D27" s="6"/>
      <c r="E27" s="6"/>
      <c r="F27" s="6"/>
      <c r="G27" s="6"/>
      <c r="H27" s="6"/>
      <c r="I27" s="6"/>
      <c r="J27" s="6"/>
      <c r="K27" s="6"/>
      <c r="L27" s="6"/>
      <c r="M27" s="6"/>
    </row>
    <row r="28" spans="3:13" x14ac:dyDescent="0.25">
      <c r="C28" s="6"/>
      <c r="D28" s="6"/>
      <c r="E28" s="6"/>
      <c r="F28" s="6"/>
      <c r="G28" s="6"/>
      <c r="H28" s="6"/>
      <c r="I28" s="6"/>
      <c r="J28" s="6"/>
      <c r="K28" s="6"/>
      <c r="L28" s="6"/>
      <c r="M28" s="6"/>
    </row>
    <row r="29" spans="3:13" ht="47.4" customHeight="1" x14ac:dyDescent="0.25">
      <c r="C29" s="83" t="s">
        <v>134</v>
      </c>
      <c r="D29" s="83"/>
      <c r="E29" s="83"/>
      <c r="F29" s="83"/>
      <c r="G29" s="83"/>
      <c r="H29" s="83"/>
      <c r="I29" s="83"/>
      <c r="J29" s="83"/>
      <c r="K29" s="83"/>
      <c r="L29" s="83"/>
      <c r="M29" s="83"/>
    </row>
    <row r="30" spans="3:13" x14ac:dyDescent="0.25">
      <c r="C30" s="6"/>
      <c r="D30" s="6"/>
      <c r="E30" s="6"/>
      <c r="F30" s="6"/>
      <c r="G30" s="6"/>
      <c r="H30" s="6"/>
      <c r="I30" s="6"/>
      <c r="J30" s="6"/>
      <c r="K30" s="6"/>
      <c r="L30" s="6"/>
      <c r="M30" s="6"/>
    </row>
    <row r="31" spans="3:13" x14ac:dyDescent="0.25">
      <c r="C31" s="6"/>
      <c r="D31" s="6"/>
      <c r="E31" s="6"/>
      <c r="F31" s="6"/>
      <c r="G31" s="6"/>
      <c r="H31" s="6"/>
      <c r="I31" s="6"/>
      <c r="J31" s="6"/>
      <c r="K31" s="6"/>
      <c r="L31" s="6"/>
      <c r="M31" s="6"/>
    </row>
    <row r="32" spans="3:13" ht="27.6" x14ac:dyDescent="0.25">
      <c r="C32" s="12"/>
      <c r="D32" s="9" t="s">
        <v>6</v>
      </c>
      <c r="E32" s="9" t="s">
        <v>7</v>
      </c>
      <c r="F32" s="9" t="s">
        <v>10</v>
      </c>
      <c r="G32" s="14" t="s">
        <v>11</v>
      </c>
      <c r="H32" s="21" t="s">
        <v>24</v>
      </c>
      <c r="I32" s="21" t="s">
        <v>22</v>
      </c>
      <c r="J32" s="21" t="s">
        <v>23</v>
      </c>
      <c r="K32" s="6"/>
      <c r="L32" s="6"/>
      <c r="M32" s="6"/>
    </row>
    <row r="33" spans="3:13" x14ac:dyDescent="0.25">
      <c r="C33" s="13" t="s">
        <v>13</v>
      </c>
      <c r="D33" s="17">
        <v>2</v>
      </c>
      <c r="E33" s="17">
        <v>6</v>
      </c>
      <c r="F33" s="17">
        <v>14</v>
      </c>
      <c r="G33" s="19">
        <v>18</v>
      </c>
      <c r="H33" s="6">
        <f>SUM($D33:E33)</f>
        <v>8</v>
      </c>
      <c r="I33" s="6">
        <f>SUM($D33:F33)</f>
        <v>22</v>
      </c>
      <c r="J33" s="6">
        <f>SUM($D33:G33)</f>
        <v>40</v>
      </c>
      <c r="K33" s="23">
        <f>SUM($D$33:E33)</f>
        <v>8</v>
      </c>
      <c r="L33" s="7">
        <f>SUM($D$33:F33)</f>
        <v>22</v>
      </c>
      <c r="M33" s="7">
        <f>SUM($D$33:G33)</f>
        <v>40</v>
      </c>
    </row>
    <row r="34" spans="3:13" x14ac:dyDescent="0.25">
      <c r="C34" s="13" t="s">
        <v>14</v>
      </c>
      <c r="D34" s="17">
        <v>1</v>
      </c>
      <c r="E34" s="6">
        <v>9</v>
      </c>
      <c r="F34" s="6">
        <v>11</v>
      </c>
      <c r="G34" s="12">
        <v>19</v>
      </c>
      <c r="H34" s="6">
        <f>SUM($D34:E34)</f>
        <v>10</v>
      </c>
      <c r="I34" s="6">
        <f>SUM($D34:F34)</f>
        <v>21</v>
      </c>
      <c r="J34" s="6">
        <f>SUM($D34:G34)</f>
        <v>40</v>
      </c>
      <c r="K34" s="7">
        <f>SUM($D$33:E34)</f>
        <v>18</v>
      </c>
      <c r="L34" s="7">
        <f>SUM($D$33:F34)</f>
        <v>43</v>
      </c>
      <c r="M34" s="7">
        <f>SUM($D$33:G34)</f>
        <v>80</v>
      </c>
    </row>
    <row r="35" spans="3:13" x14ac:dyDescent="0.25">
      <c r="C35" s="13" t="s">
        <v>15</v>
      </c>
      <c r="D35" s="17">
        <v>5</v>
      </c>
      <c r="E35" s="6">
        <v>10</v>
      </c>
      <c r="F35" s="6">
        <v>13</v>
      </c>
      <c r="G35" s="12">
        <v>18</v>
      </c>
      <c r="H35" s="6">
        <f>SUM($D35:E35)</f>
        <v>15</v>
      </c>
      <c r="I35" s="6">
        <f>SUM($D35:F35)</f>
        <v>28</v>
      </c>
      <c r="J35" s="6">
        <f>SUM($D35:G35)</f>
        <v>46</v>
      </c>
      <c r="K35" s="7">
        <f>SUM($D$33:E35)</f>
        <v>33</v>
      </c>
      <c r="L35" s="7">
        <f>SUM($D$33:F35)</f>
        <v>71</v>
      </c>
      <c r="M35" s="7">
        <f>SUM($D$33:G35)</f>
        <v>126</v>
      </c>
    </row>
    <row r="36" spans="3:13" x14ac:dyDescent="0.25">
      <c r="C36" s="13" t="s">
        <v>16</v>
      </c>
      <c r="D36" s="18">
        <v>5</v>
      </c>
      <c r="E36" s="11">
        <v>7</v>
      </c>
      <c r="F36" s="11">
        <v>12</v>
      </c>
      <c r="G36" s="15">
        <v>16</v>
      </c>
      <c r="H36" s="16">
        <f>SUM($D36:E36)</f>
        <v>12</v>
      </c>
      <c r="I36" s="11">
        <f>SUM($D36:F36)</f>
        <v>24</v>
      </c>
      <c r="J36" s="11">
        <f>SUM($D36:G36)</f>
        <v>40</v>
      </c>
      <c r="K36" s="7">
        <f>SUM($D$33:E36)</f>
        <v>45</v>
      </c>
      <c r="L36" s="7">
        <f>SUM($D$33:F36)</f>
        <v>95</v>
      </c>
      <c r="M36" s="7">
        <f>SUM($D$33:G36)</f>
        <v>166</v>
      </c>
    </row>
    <row r="37" spans="3:13" x14ac:dyDescent="0.25">
      <c r="C37" s="22" t="s">
        <v>17</v>
      </c>
      <c r="D37" s="6">
        <f>SUM(D$33:D34)</f>
        <v>3</v>
      </c>
      <c r="E37" s="6">
        <f>SUM(E$33:E34)</f>
        <v>15</v>
      </c>
      <c r="F37" s="6">
        <f>SUM(F$33:F34)</f>
        <v>25</v>
      </c>
      <c r="G37" s="12">
        <f>SUM(G$33:G34)</f>
        <v>37</v>
      </c>
      <c r="K37" s="6"/>
      <c r="L37" s="6"/>
      <c r="M37" s="6"/>
    </row>
    <row r="38" spans="3:13" x14ac:dyDescent="0.25">
      <c r="C38" s="22" t="s">
        <v>25</v>
      </c>
      <c r="D38" s="6">
        <f>SUM(D$33:D35)</f>
        <v>8</v>
      </c>
      <c r="E38" s="6">
        <f>SUM(E$33:E35)</f>
        <v>25</v>
      </c>
      <c r="F38" s="6">
        <f>SUM(F$33:F35)</f>
        <v>38</v>
      </c>
      <c r="G38" s="12">
        <f>SUM(G$33:G35)</f>
        <v>55</v>
      </c>
      <c r="K38" s="6"/>
      <c r="L38" s="6"/>
      <c r="M38" s="6"/>
    </row>
    <row r="39" spans="3:13" x14ac:dyDescent="0.25">
      <c r="C39" s="22" t="s">
        <v>26</v>
      </c>
      <c r="D39" s="6">
        <f>SUM(D$33:D36)</f>
        <v>13</v>
      </c>
      <c r="E39" s="6">
        <f>SUM(E$33:E36)</f>
        <v>32</v>
      </c>
      <c r="F39" s="6">
        <f>SUM(F$33:F36)</f>
        <v>50</v>
      </c>
      <c r="G39" s="12">
        <f>SUM(G$33:G36)</f>
        <v>71</v>
      </c>
      <c r="K39" s="6"/>
      <c r="L39" s="6"/>
      <c r="M39" s="6"/>
    </row>
    <row r="40" spans="3:13" x14ac:dyDescent="0.25">
      <c r="C40" s="6"/>
      <c r="D40" s="6"/>
      <c r="E40" s="6"/>
      <c r="F40" s="6"/>
      <c r="G40" s="6"/>
      <c r="H40" s="6"/>
      <c r="I40" s="6"/>
      <c r="J40" s="6"/>
      <c r="K40" s="6"/>
      <c r="L40" s="6"/>
      <c r="M40" s="6"/>
    </row>
    <row r="41" spans="3:13" ht="25.2" thickBot="1" x14ac:dyDescent="0.3">
      <c r="C41" s="79" t="s">
        <v>0</v>
      </c>
      <c r="D41" s="79"/>
      <c r="E41" s="79"/>
      <c r="F41" s="79"/>
      <c r="G41" s="79"/>
      <c r="H41" s="79"/>
      <c r="I41" s="79"/>
      <c r="J41" s="79"/>
      <c r="K41" s="79"/>
      <c r="L41" s="79"/>
      <c r="M41" s="79"/>
    </row>
    <row r="42" spans="3:13" x14ac:dyDescent="0.25">
      <c r="C42" s="5"/>
      <c r="D42" s="5"/>
      <c r="E42" s="5"/>
      <c r="F42" s="5"/>
      <c r="G42" s="5"/>
      <c r="H42" s="5"/>
      <c r="I42" s="5"/>
      <c r="J42" s="5"/>
      <c r="K42" s="5"/>
      <c r="L42" s="5"/>
      <c r="M42" s="5"/>
    </row>
    <row r="43" spans="3:13" x14ac:dyDescent="0.25">
      <c r="C43" s="6"/>
      <c r="D43" s="6"/>
      <c r="E43" s="6"/>
      <c r="F43" s="6"/>
      <c r="G43" s="6"/>
      <c r="H43" s="6"/>
      <c r="I43" s="6"/>
      <c r="J43" s="6"/>
      <c r="K43" s="6"/>
      <c r="L43" s="6"/>
      <c r="M43" s="6"/>
    </row>
    <row r="44" spans="3:13" x14ac:dyDescent="0.25">
      <c r="C44" s="6" t="s">
        <v>135</v>
      </c>
      <c r="D44" s="6"/>
      <c r="E44" s="6"/>
      <c r="F44" s="6"/>
      <c r="G44" s="6"/>
      <c r="H44" s="6"/>
      <c r="I44" s="6"/>
      <c r="J44" s="6"/>
      <c r="K44" s="6"/>
      <c r="L44" s="6"/>
      <c r="M44" s="6"/>
    </row>
    <row r="45" spans="3:13" x14ac:dyDescent="0.25">
      <c r="C45" s="6"/>
      <c r="D45" s="6"/>
      <c r="E45" s="6"/>
      <c r="F45" s="6"/>
      <c r="G45" s="6"/>
      <c r="H45" s="6"/>
      <c r="I45" s="6"/>
      <c r="J45" s="6"/>
      <c r="K45" s="6"/>
      <c r="L45" s="6"/>
      <c r="M45" s="6"/>
    </row>
    <row r="46" spans="3:13" x14ac:dyDescent="0.25">
      <c r="C46" s="26" t="s">
        <v>56</v>
      </c>
      <c r="D46" s="6"/>
      <c r="E46" s="6"/>
      <c r="F46" s="6"/>
      <c r="G46" s="6"/>
      <c r="H46" s="6"/>
      <c r="I46" s="6"/>
      <c r="J46" s="6"/>
      <c r="K46" s="6"/>
      <c r="L46" s="6"/>
      <c r="M46" s="6"/>
    </row>
    <row r="47" spans="3:13" x14ac:dyDescent="0.25">
      <c r="D47" s="6"/>
      <c r="E47" s="6"/>
      <c r="F47" s="6"/>
      <c r="G47" s="6"/>
      <c r="H47" s="6"/>
      <c r="I47" s="6"/>
      <c r="J47" s="6"/>
      <c r="K47" s="6"/>
      <c r="L47" s="6"/>
      <c r="M47" s="6"/>
    </row>
    <row r="48" spans="3:13" x14ac:dyDescent="0.25">
      <c r="C48" s="27" t="s">
        <v>30</v>
      </c>
      <c r="D48" s="29" t="s">
        <v>27</v>
      </c>
      <c r="E48" s="29" t="s">
        <v>28</v>
      </c>
      <c r="F48" s="29" t="s">
        <v>29</v>
      </c>
      <c r="K48" s="6"/>
      <c r="L48" s="6"/>
      <c r="M48" s="6"/>
    </row>
    <row r="49" spans="3:13" x14ac:dyDescent="0.25">
      <c r="C49" s="28" t="s">
        <v>118</v>
      </c>
      <c r="D49" s="30">
        <v>340</v>
      </c>
      <c r="E49" s="30">
        <v>360</v>
      </c>
      <c r="F49" s="30">
        <v>417</v>
      </c>
      <c r="G49" s="6"/>
      <c r="H49" s="31" t="s">
        <v>42</v>
      </c>
      <c r="I49" s="32" t="s">
        <v>44</v>
      </c>
      <c r="J49" s="32" t="s">
        <v>43</v>
      </c>
      <c r="K49" s="6"/>
      <c r="L49" s="6"/>
      <c r="M49" s="6"/>
    </row>
    <row r="50" spans="3:13" x14ac:dyDescent="0.25">
      <c r="C50" s="28" t="s">
        <v>31</v>
      </c>
      <c r="D50" s="30">
        <v>318</v>
      </c>
      <c r="E50" s="30">
        <v>342</v>
      </c>
      <c r="F50" s="30">
        <v>391</v>
      </c>
      <c r="G50" s="6"/>
      <c r="H50" s="33" t="s">
        <v>45</v>
      </c>
      <c r="I50" s="34"/>
      <c r="J50" s="34"/>
      <c r="K50" s="6"/>
      <c r="L50" s="6"/>
      <c r="M50" s="6"/>
    </row>
    <row r="51" spans="3:13" x14ac:dyDescent="0.25">
      <c r="C51" s="28" t="s">
        <v>32</v>
      </c>
      <c r="D51" s="30">
        <v>362</v>
      </c>
      <c r="E51" s="30">
        <v>406</v>
      </c>
      <c r="F51" s="30">
        <v>419</v>
      </c>
      <c r="G51" s="6"/>
      <c r="H51" s="33" t="s">
        <v>46</v>
      </c>
      <c r="I51" s="34"/>
      <c r="J51" s="34"/>
      <c r="K51" s="6"/>
      <c r="L51" s="6"/>
      <c r="M51" s="6"/>
    </row>
    <row r="52" spans="3:13" x14ac:dyDescent="0.25">
      <c r="C52" s="28" t="s">
        <v>33</v>
      </c>
      <c r="D52" s="30">
        <v>348</v>
      </c>
      <c r="E52" s="30">
        <v>396</v>
      </c>
      <c r="F52" s="30">
        <v>461</v>
      </c>
      <c r="G52" s="6"/>
      <c r="H52" s="33" t="s">
        <v>47</v>
      </c>
      <c r="I52" s="34"/>
      <c r="J52" s="34"/>
      <c r="K52" s="6"/>
      <c r="L52" s="6"/>
      <c r="M52" s="6"/>
    </row>
    <row r="53" spans="3:13" x14ac:dyDescent="0.25">
      <c r="C53" s="28" t="s">
        <v>34</v>
      </c>
      <c r="D53" s="30">
        <v>363</v>
      </c>
      <c r="E53" s="30">
        <v>420</v>
      </c>
      <c r="F53" s="30">
        <v>472</v>
      </c>
      <c r="G53" s="6"/>
      <c r="H53" s="33" t="s">
        <v>48</v>
      </c>
      <c r="I53" s="34"/>
      <c r="J53" s="34"/>
      <c r="K53" s="6"/>
      <c r="L53" s="6"/>
      <c r="M53" s="6"/>
    </row>
    <row r="54" spans="3:13" x14ac:dyDescent="0.25">
      <c r="C54" s="28" t="s">
        <v>35</v>
      </c>
      <c r="D54" s="30">
        <v>435</v>
      </c>
      <c r="E54" s="30">
        <v>472</v>
      </c>
      <c r="F54" s="30">
        <v>535</v>
      </c>
      <c r="G54" s="6"/>
      <c r="H54" s="33" t="s">
        <v>49</v>
      </c>
      <c r="I54" s="34"/>
      <c r="J54" s="34"/>
      <c r="K54" s="6"/>
      <c r="L54" s="6"/>
      <c r="M54" s="6"/>
    </row>
    <row r="55" spans="3:13" x14ac:dyDescent="0.25">
      <c r="C55" s="28" t="s">
        <v>36</v>
      </c>
      <c r="D55" s="30">
        <v>491</v>
      </c>
      <c r="E55" s="30">
        <v>548</v>
      </c>
      <c r="F55" s="30">
        <v>622</v>
      </c>
      <c r="G55" s="6"/>
      <c r="H55" s="33" t="s">
        <v>50</v>
      </c>
      <c r="I55" s="34"/>
      <c r="J55" s="34"/>
      <c r="K55" s="6"/>
      <c r="L55" s="6"/>
      <c r="M55" s="6"/>
    </row>
    <row r="56" spans="3:13" x14ac:dyDescent="0.25">
      <c r="C56" s="28" t="s">
        <v>37</v>
      </c>
      <c r="D56" s="30">
        <v>505</v>
      </c>
      <c r="E56" s="30">
        <v>559</v>
      </c>
      <c r="F56" s="30">
        <v>606</v>
      </c>
      <c r="G56" s="6"/>
      <c r="H56" s="33" t="s">
        <v>51</v>
      </c>
      <c r="I56" s="34"/>
      <c r="J56" s="34"/>
      <c r="K56" s="6"/>
      <c r="L56" s="6"/>
      <c r="M56" s="6"/>
    </row>
    <row r="57" spans="3:13" x14ac:dyDescent="0.25">
      <c r="C57" s="28" t="s">
        <v>38</v>
      </c>
      <c r="D57" s="30">
        <v>404</v>
      </c>
      <c r="E57" s="30">
        <v>463</v>
      </c>
      <c r="F57" s="30">
        <v>508</v>
      </c>
      <c r="G57" s="6"/>
      <c r="H57" s="33" t="s">
        <v>52</v>
      </c>
      <c r="I57" s="34"/>
      <c r="J57" s="34"/>
      <c r="K57" s="6"/>
      <c r="L57" s="6"/>
      <c r="M57" s="6"/>
    </row>
    <row r="58" spans="3:13" x14ac:dyDescent="0.25">
      <c r="C58" s="28" t="s">
        <v>39</v>
      </c>
      <c r="D58" s="30">
        <v>359</v>
      </c>
      <c r="E58" s="30">
        <v>407</v>
      </c>
      <c r="F58" s="30">
        <v>461</v>
      </c>
      <c r="G58" s="6"/>
      <c r="H58" s="33" t="s">
        <v>53</v>
      </c>
      <c r="I58" s="34"/>
      <c r="J58" s="34"/>
      <c r="K58" s="6"/>
      <c r="L58" s="6"/>
      <c r="M58" s="6"/>
    </row>
    <row r="59" spans="3:13" x14ac:dyDescent="0.25">
      <c r="C59" s="28" t="s">
        <v>40</v>
      </c>
      <c r="D59" s="30">
        <v>310</v>
      </c>
      <c r="E59" s="30">
        <v>362</v>
      </c>
      <c r="F59" s="30">
        <v>390</v>
      </c>
      <c r="G59" s="6"/>
      <c r="H59" s="33" t="s">
        <v>54</v>
      </c>
      <c r="I59" s="34"/>
      <c r="J59" s="34"/>
      <c r="K59" s="6"/>
      <c r="L59" s="6"/>
      <c r="M59" s="6"/>
    </row>
    <row r="60" spans="3:13" x14ac:dyDescent="0.25">
      <c r="C60" s="28" t="s">
        <v>41</v>
      </c>
      <c r="D60" s="30">
        <v>337</v>
      </c>
      <c r="E60" s="30">
        <v>405</v>
      </c>
      <c r="F60" s="30">
        <v>432</v>
      </c>
      <c r="G60" s="4"/>
      <c r="H60" s="33" t="s">
        <v>55</v>
      </c>
      <c r="I60" s="35"/>
      <c r="J60" s="35"/>
      <c r="K60" s="4"/>
      <c r="L60" s="4"/>
      <c r="M60" s="4"/>
    </row>
    <row r="61" spans="3:13" x14ac:dyDescent="0.25">
      <c r="C61" s="4"/>
      <c r="D61" s="4"/>
      <c r="E61" s="4"/>
      <c r="F61" s="4"/>
      <c r="G61" s="4"/>
      <c r="H61" s="4"/>
      <c r="I61" s="4"/>
      <c r="J61" s="4"/>
      <c r="K61" s="4"/>
      <c r="L61" s="4"/>
      <c r="M61" s="4"/>
    </row>
    <row r="62" spans="3:13" x14ac:dyDescent="0.25">
      <c r="C62" s="17" t="s">
        <v>57</v>
      </c>
      <c r="D62" s="4"/>
      <c r="E62" s="4"/>
      <c r="F62" s="4"/>
      <c r="G62" s="4"/>
      <c r="H62" s="4"/>
      <c r="I62" s="4"/>
      <c r="J62" s="4"/>
      <c r="K62" s="4"/>
      <c r="L62" s="4"/>
      <c r="M62" s="4"/>
    </row>
    <row r="63" spans="3:13" x14ac:dyDescent="0.25">
      <c r="C63" s="4"/>
      <c r="D63" s="4"/>
      <c r="E63" s="4"/>
      <c r="F63" s="4"/>
      <c r="G63" s="4"/>
      <c r="H63" s="4"/>
      <c r="I63" s="4"/>
      <c r="J63" s="4"/>
      <c r="K63" s="4"/>
      <c r="L63" s="4"/>
      <c r="M63" s="4"/>
    </row>
    <row r="64" spans="3:13" x14ac:dyDescent="0.25">
      <c r="C64" s="4"/>
      <c r="D64" s="4"/>
      <c r="E64" s="4"/>
      <c r="F64" s="4"/>
      <c r="G64" s="4"/>
      <c r="H64" s="4"/>
      <c r="I64" s="4"/>
      <c r="J64" s="4"/>
      <c r="K64" s="4"/>
      <c r="L64" s="4"/>
      <c r="M64" s="4"/>
    </row>
    <row r="65" spans="3:13" x14ac:dyDescent="0.25">
      <c r="C65" s="4"/>
      <c r="D65" s="4"/>
      <c r="E65" s="4"/>
      <c r="F65" s="4"/>
      <c r="G65" s="4"/>
      <c r="H65" s="4"/>
      <c r="I65" s="4"/>
      <c r="J65" s="4"/>
      <c r="K65" s="4"/>
      <c r="L65" s="4"/>
      <c r="M65" s="4"/>
    </row>
    <row r="66" spans="3:13" x14ac:dyDescent="0.25">
      <c r="C66" s="4"/>
      <c r="D66" s="4"/>
      <c r="E66" s="4"/>
      <c r="F66" s="4"/>
      <c r="G66" s="4"/>
      <c r="H66" s="4"/>
      <c r="I66" s="4"/>
      <c r="J66" s="4"/>
      <c r="K66" s="4"/>
      <c r="L66" s="4"/>
      <c r="M66" s="4"/>
    </row>
    <row r="67" spans="3:13" x14ac:dyDescent="0.25">
      <c r="C67" s="4"/>
      <c r="D67" s="4"/>
      <c r="E67" s="4"/>
      <c r="F67" s="4"/>
      <c r="G67" s="4"/>
      <c r="H67" s="4"/>
      <c r="I67" s="4"/>
      <c r="J67" s="4"/>
      <c r="K67" s="4"/>
      <c r="L67" s="4"/>
      <c r="M67" s="4"/>
    </row>
    <row r="68" spans="3:13" x14ac:dyDescent="0.25">
      <c r="C68" s="4"/>
      <c r="D68" s="4"/>
      <c r="E68" s="4"/>
      <c r="F68" s="4"/>
      <c r="G68" s="4"/>
      <c r="H68" s="4"/>
      <c r="I68" s="4"/>
      <c r="J68" s="4"/>
      <c r="K68" s="4"/>
      <c r="L68" s="4"/>
      <c r="M68" s="4"/>
    </row>
    <row r="69" spans="3:13" x14ac:dyDescent="0.25">
      <c r="C69" s="4"/>
      <c r="D69" s="4"/>
      <c r="E69" s="4"/>
      <c r="F69" s="4"/>
      <c r="G69" s="4"/>
      <c r="H69" s="4"/>
      <c r="I69" s="4"/>
      <c r="J69" s="4"/>
      <c r="K69" s="4"/>
      <c r="L69" s="4"/>
      <c r="M69" s="4"/>
    </row>
    <row r="70" spans="3:13" x14ac:dyDescent="0.25">
      <c r="C70" s="4"/>
      <c r="D70" s="4"/>
      <c r="E70" s="4"/>
      <c r="F70" s="4"/>
      <c r="G70" s="4"/>
      <c r="H70" s="4"/>
      <c r="I70" s="4"/>
      <c r="J70" s="4"/>
      <c r="K70" s="4"/>
      <c r="L70" s="4"/>
      <c r="M70" s="4"/>
    </row>
    <row r="71" spans="3:13" x14ac:dyDescent="0.25">
      <c r="C71" s="4"/>
      <c r="D71" s="4"/>
      <c r="E71" s="4"/>
      <c r="F71" s="4"/>
      <c r="G71" s="4"/>
      <c r="H71" s="4"/>
      <c r="I71" s="4"/>
      <c r="J71" s="4"/>
      <c r="K71" s="4"/>
      <c r="L71" s="4"/>
      <c r="M71" s="4"/>
    </row>
    <row r="72" spans="3:13" x14ac:dyDescent="0.25">
      <c r="C72" s="4"/>
      <c r="D72" s="4"/>
      <c r="E72" s="4"/>
      <c r="F72" s="4"/>
      <c r="G72" s="4"/>
      <c r="H72" s="4"/>
      <c r="I72" s="4"/>
      <c r="J72" s="4"/>
      <c r="K72" s="4"/>
      <c r="L72" s="4"/>
      <c r="M72" s="4"/>
    </row>
    <row r="73" spans="3:13" x14ac:dyDescent="0.25">
      <c r="C73" s="4"/>
      <c r="D73" s="4"/>
      <c r="E73" s="4"/>
      <c r="F73" s="4"/>
      <c r="G73" s="4"/>
      <c r="H73" s="4"/>
      <c r="I73" s="4"/>
      <c r="J73" s="4"/>
      <c r="K73" s="4"/>
      <c r="L73" s="4"/>
      <c r="M73" s="4"/>
    </row>
    <row r="74" spans="3:13" x14ac:dyDescent="0.25">
      <c r="C74" s="4"/>
      <c r="D74" s="4"/>
      <c r="E74" s="4"/>
      <c r="F74" s="4"/>
      <c r="G74" s="4"/>
      <c r="H74" s="4"/>
      <c r="I74" s="4"/>
      <c r="J74" s="4"/>
      <c r="K74" s="4"/>
      <c r="L74" s="4"/>
      <c r="M74" s="4"/>
    </row>
    <row r="75" spans="3:13" x14ac:dyDescent="0.25">
      <c r="C75" s="4"/>
      <c r="D75" s="4"/>
      <c r="E75" s="4"/>
      <c r="F75" s="4"/>
      <c r="G75" s="4"/>
      <c r="H75" s="4"/>
      <c r="I75" s="4"/>
      <c r="J75" s="4"/>
      <c r="K75" s="4"/>
      <c r="L75" s="4"/>
      <c r="M75" s="4"/>
    </row>
    <row r="76" spans="3:13" x14ac:dyDescent="0.25">
      <c r="C76" s="4"/>
      <c r="D76" s="4"/>
      <c r="E76" s="4"/>
      <c r="F76" s="4"/>
      <c r="G76" s="4"/>
      <c r="H76" s="4"/>
      <c r="I76" s="4"/>
      <c r="J76" s="4"/>
      <c r="K76" s="4"/>
      <c r="L76" s="4"/>
      <c r="M76" s="4"/>
    </row>
    <row r="77" spans="3:13" x14ac:dyDescent="0.25">
      <c r="C77" s="4"/>
      <c r="D77" s="4"/>
      <c r="E77" s="4"/>
      <c r="F77" s="4"/>
      <c r="G77" s="4"/>
      <c r="H77" s="4"/>
      <c r="I77" s="4"/>
      <c r="J77" s="4"/>
      <c r="K77" s="4"/>
      <c r="L77" s="4"/>
      <c r="M77" s="4"/>
    </row>
    <row r="78" spans="3:13" x14ac:dyDescent="0.25">
      <c r="C78" s="4"/>
      <c r="D78" s="4"/>
      <c r="E78" s="4"/>
      <c r="F78" s="4"/>
      <c r="G78" s="4"/>
      <c r="H78" s="4"/>
      <c r="I78" s="4"/>
      <c r="J78" s="4"/>
      <c r="K78" s="4"/>
      <c r="L78" s="4"/>
      <c r="M78" s="4"/>
    </row>
    <row r="79" spans="3:13" x14ac:dyDescent="0.25">
      <c r="C79" s="4"/>
      <c r="D79" s="4"/>
      <c r="E79" s="4"/>
      <c r="F79" s="4"/>
      <c r="G79" s="4"/>
      <c r="H79" s="4"/>
      <c r="I79" s="4"/>
      <c r="J79" s="4"/>
      <c r="K79" s="4"/>
      <c r="L79" s="4"/>
      <c r="M79" s="4"/>
    </row>
    <row r="80" spans="3:13" x14ac:dyDescent="0.25">
      <c r="C80" s="4"/>
      <c r="D80" s="4"/>
      <c r="E80" s="4"/>
      <c r="F80" s="4"/>
      <c r="G80" s="4"/>
      <c r="H80" s="4"/>
      <c r="I80" s="4"/>
      <c r="J80" s="4"/>
      <c r="K80" s="4"/>
      <c r="L80" s="4"/>
      <c r="M80" s="4"/>
    </row>
    <row r="81" spans="3:13" x14ac:dyDescent="0.25">
      <c r="C81" s="4"/>
      <c r="D81" s="4"/>
      <c r="E81" s="4"/>
      <c r="F81" s="4"/>
      <c r="G81" s="4"/>
      <c r="H81" s="4"/>
      <c r="I81" s="4"/>
      <c r="J81" s="4"/>
      <c r="K81" s="4"/>
      <c r="L81" s="4"/>
      <c r="M81" s="4"/>
    </row>
    <row r="82" spans="3:13" x14ac:dyDescent="0.25">
      <c r="C82" s="4"/>
      <c r="D82" s="4"/>
      <c r="E82" s="4"/>
      <c r="F82" s="4"/>
      <c r="G82" s="4"/>
      <c r="H82" s="4"/>
      <c r="I82" s="4"/>
      <c r="J82" s="4"/>
      <c r="K82" s="4"/>
      <c r="L82" s="4"/>
      <c r="M82" s="4"/>
    </row>
    <row r="83" spans="3:13" x14ac:dyDescent="0.25">
      <c r="C83" s="4"/>
      <c r="D83" s="4"/>
      <c r="E83" s="4"/>
      <c r="F83" s="4"/>
      <c r="G83" s="4"/>
      <c r="H83" s="4"/>
      <c r="I83" s="4"/>
      <c r="J83" s="4"/>
      <c r="K83" s="4"/>
      <c r="L83" s="4"/>
      <c r="M83" s="4"/>
    </row>
    <row r="84" spans="3:13" x14ac:dyDescent="0.25">
      <c r="C84" s="4"/>
      <c r="D84" s="4"/>
      <c r="E84" s="4"/>
      <c r="F84" s="4"/>
      <c r="G84" s="4"/>
      <c r="H84" s="4"/>
      <c r="I84" s="4"/>
      <c r="J84" s="4"/>
      <c r="K84" s="4"/>
      <c r="L84" s="4"/>
      <c r="M84" s="4"/>
    </row>
    <row r="85" spans="3:13" x14ac:dyDescent="0.25">
      <c r="C85" s="4"/>
      <c r="D85" s="4"/>
      <c r="E85" s="4"/>
      <c r="F85" s="4"/>
      <c r="G85" s="4"/>
      <c r="H85" s="4"/>
      <c r="I85" s="4"/>
      <c r="J85" s="4"/>
      <c r="K85" s="4"/>
      <c r="L85" s="4"/>
      <c r="M85" s="4"/>
    </row>
    <row r="86" spans="3:13" x14ac:dyDescent="0.25">
      <c r="C86" s="4"/>
      <c r="D86" s="4"/>
      <c r="E86" s="4"/>
      <c r="F86" s="4"/>
      <c r="G86" s="4"/>
      <c r="H86" s="4"/>
      <c r="I86" s="4"/>
      <c r="J86" s="4"/>
      <c r="K86" s="4"/>
      <c r="L86" s="4"/>
      <c r="M86" s="4"/>
    </row>
    <row r="87" spans="3:13" x14ac:dyDescent="0.25">
      <c r="C87" s="4"/>
      <c r="D87" s="4"/>
      <c r="E87" s="4"/>
      <c r="F87" s="4"/>
      <c r="G87" s="4"/>
      <c r="H87" s="4"/>
      <c r="I87" s="4"/>
      <c r="J87" s="4"/>
      <c r="K87" s="4"/>
      <c r="L87" s="4"/>
      <c r="M87" s="4"/>
    </row>
    <row r="88" spans="3:13" x14ac:dyDescent="0.25">
      <c r="C88" s="4"/>
      <c r="D88" s="4"/>
      <c r="E88" s="4"/>
      <c r="F88" s="4"/>
      <c r="G88" s="4"/>
      <c r="H88" s="4"/>
      <c r="I88" s="4"/>
      <c r="J88" s="4"/>
      <c r="K88" s="4"/>
      <c r="L88" s="4"/>
      <c r="M88" s="4"/>
    </row>
    <row r="89" spans="3:13" x14ac:dyDescent="0.25">
      <c r="C89" s="4"/>
      <c r="D89" s="4"/>
      <c r="E89" s="4"/>
      <c r="F89" s="4"/>
      <c r="G89" s="4"/>
      <c r="H89" s="4"/>
      <c r="I89" s="4"/>
      <c r="J89" s="4"/>
      <c r="K89" s="4"/>
      <c r="L89" s="4"/>
      <c r="M89" s="4"/>
    </row>
    <row r="90" spans="3:13" x14ac:dyDescent="0.25">
      <c r="C90" s="4"/>
      <c r="D90" s="4"/>
      <c r="E90" s="4"/>
      <c r="F90" s="4"/>
      <c r="G90" s="4"/>
      <c r="H90" s="4"/>
      <c r="I90" s="4"/>
      <c r="J90" s="4"/>
      <c r="K90" s="4"/>
      <c r="L90" s="4"/>
      <c r="M90" s="4"/>
    </row>
    <row r="91" spans="3:13" x14ac:dyDescent="0.25">
      <c r="C91" s="4"/>
      <c r="D91" s="4"/>
      <c r="E91" s="4"/>
      <c r="F91" s="4"/>
      <c r="G91" s="4"/>
      <c r="H91" s="4"/>
      <c r="I91" s="4"/>
      <c r="J91" s="4"/>
      <c r="K91" s="4"/>
      <c r="L91" s="4"/>
      <c r="M91" s="4"/>
    </row>
    <row r="92" spans="3:13" x14ac:dyDescent="0.25">
      <c r="C92" s="4"/>
      <c r="D92" s="4"/>
      <c r="E92" s="4"/>
      <c r="F92" s="4"/>
      <c r="G92" s="4"/>
      <c r="H92" s="4"/>
      <c r="I92" s="4"/>
      <c r="J92" s="4"/>
      <c r="K92" s="4"/>
      <c r="L92" s="4"/>
      <c r="M92" s="4"/>
    </row>
    <row r="93" spans="3:13" x14ac:dyDescent="0.25">
      <c r="C93" s="4"/>
      <c r="D93" s="4"/>
      <c r="E93" s="4"/>
      <c r="F93" s="4"/>
      <c r="G93" s="4"/>
      <c r="H93" s="4"/>
      <c r="I93" s="4"/>
      <c r="J93" s="4"/>
      <c r="K93" s="4"/>
      <c r="L93" s="4"/>
      <c r="M93" s="4"/>
    </row>
    <row r="94" spans="3:13" x14ac:dyDescent="0.25">
      <c r="C94" s="4"/>
      <c r="D94" s="4"/>
      <c r="E94" s="4"/>
      <c r="F94" s="4"/>
      <c r="G94" s="4"/>
      <c r="H94" s="4"/>
      <c r="I94" s="4"/>
      <c r="J94" s="4"/>
      <c r="K94" s="4"/>
      <c r="L94" s="4"/>
      <c r="M94" s="4"/>
    </row>
    <row r="95" spans="3:13" x14ac:dyDescent="0.25">
      <c r="C95" s="4"/>
      <c r="D95" s="4"/>
      <c r="E95" s="4"/>
      <c r="F95" s="4"/>
      <c r="G95" s="4"/>
      <c r="H95" s="4"/>
      <c r="I95" s="4"/>
      <c r="J95" s="4"/>
      <c r="K95" s="4"/>
      <c r="L95" s="4"/>
      <c r="M95" s="4"/>
    </row>
    <row r="96" spans="3:13" x14ac:dyDescent="0.25">
      <c r="C96" s="4"/>
      <c r="D96" s="4"/>
      <c r="E96" s="4"/>
      <c r="F96" s="4"/>
      <c r="G96" s="4"/>
      <c r="H96" s="4"/>
      <c r="I96" s="4"/>
      <c r="J96" s="4"/>
      <c r="K96" s="4"/>
      <c r="L96" s="4"/>
      <c r="M96" s="4"/>
    </row>
    <row r="97" spans="3:13" x14ac:dyDescent="0.25">
      <c r="C97" s="4"/>
      <c r="D97" s="4"/>
      <c r="E97" s="4"/>
      <c r="F97" s="4"/>
      <c r="G97" s="4"/>
      <c r="H97" s="4"/>
      <c r="I97" s="4"/>
      <c r="J97" s="4"/>
      <c r="K97" s="4"/>
      <c r="L97" s="4"/>
      <c r="M97" s="4"/>
    </row>
    <row r="98" spans="3:13" x14ac:dyDescent="0.25">
      <c r="C98" s="4"/>
      <c r="D98" s="4"/>
      <c r="E98" s="4"/>
      <c r="F98" s="4"/>
      <c r="G98" s="4"/>
      <c r="H98" s="4"/>
      <c r="I98" s="4"/>
      <c r="J98" s="4"/>
      <c r="K98" s="4"/>
      <c r="L98" s="4"/>
      <c r="M98" s="4"/>
    </row>
    <row r="99" spans="3:13" x14ac:dyDescent="0.25">
      <c r="C99" s="4"/>
      <c r="D99" s="4"/>
      <c r="E99" s="4"/>
      <c r="F99" s="4"/>
      <c r="G99" s="4"/>
      <c r="H99" s="4"/>
      <c r="I99" s="4"/>
      <c r="J99" s="4"/>
      <c r="K99" s="4"/>
      <c r="L99" s="4"/>
      <c r="M99" s="4"/>
    </row>
    <row r="100" spans="3:13" x14ac:dyDescent="0.25">
      <c r="C100" s="4"/>
      <c r="D100" s="4"/>
      <c r="E100" s="4"/>
      <c r="F100" s="4"/>
      <c r="G100" s="4"/>
      <c r="H100" s="4"/>
      <c r="I100" s="4"/>
      <c r="J100" s="4"/>
      <c r="K100" s="4"/>
      <c r="L100" s="4"/>
      <c r="M100" s="4"/>
    </row>
    <row r="101" spans="3:13" x14ac:dyDescent="0.25">
      <c r="C101" s="4"/>
      <c r="D101" s="4"/>
      <c r="E101" s="4"/>
      <c r="F101" s="4"/>
      <c r="G101" s="4"/>
      <c r="H101" s="4"/>
      <c r="I101" s="4"/>
      <c r="J101" s="4"/>
      <c r="K101" s="4"/>
      <c r="L101" s="4"/>
      <c r="M101" s="4"/>
    </row>
    <row r="102" spans="3:13" x14ac:dyDescent="0.25">
      <c r="C102" s="4"/>
      <c r="D102" s="4"/>
      <c r="E102" s="4"/>
      <c r="F102" s="4"/>
      <c r="G102" s="4"/>
      <c r="H102" s="4"/>
      <c r="I102" s="4"/>
      <c r="J102" s="4"/>
      <c r="K102" s="4"/>
      <c r="L102" s="4"/>
      <c r="M102" s="4"/>
    </row>
    <row r="103" spans="3:13" x14ac:dyDescent="0.25">
      <c r="C103" s="4"/>
      <c r="D103" s="4"/>
      <c r="E103" s="4"/>
      <c r="F103" s="4"/>
      <c r="G103" s="4"/>
      <c r="H103" s="4"/>
      <c r="I103" s="4"/>
      <c r="J103" s="4"/>
      <c r="K103" s="4"/>
      <c r="L103" s="4"/>
      <c r="M103" s="4"/>
    </row>
    <row r="104" spans="3:13" x14ac:dyDescent="0.25">
      <c r="C104" s="4"/>
      <c r="D104" s="4"/>
      <c r="E104" s="4"/>
      <c r="F104" s="4"/>
      <c r="G104" s="4"/>
      <c r="H104" s="4"/>
      <c r="I104" s="4"/>
      <c r="J104" s="4"/>
      <c r="K104" s="4"/>
      <c r="L104" s="4"/>
      <c r="M104" s="4"/>
    </row>
    <row r="105" spans="3:13" x14ac:dyDescent="0.25">
      <c r="C105" s="4"/>
      <c r="D105" s="4"/>
      <c r="E105" s="4"/>
      <c r="F105" s="4"/>
      <c r="G105" s="4"/>
      <c r="H105" s="4"/>
      <c r="I105" s="4"/>
      <c r="J105" s="4"/>
      <c r="K105" s="4"/>
      <c r="L105" s="4"/>
      <c r="M105" s="4"/>
    </row>
    <row r="106" spans="3:13" x14ac:dyDescent="0.25">
      <c r="C106" s="4"/>
      <c r="D106" s="4"/>
      <c r="E106" s="4"/>
      <c r="F106" s="4"/>
      <c r="G106" s="4"/>
      <c r="H106" s="4"/>
      <c r="I106" s="4"/>
      <c r="J106" s="4"/>
      <c r="K106" s="4"/>
      <c r="L106" s="4"/>
      <c r="M106" s="4"/>
    </row>
    <row r="107" spans="3:13" x14ac:dyDescent="0.25">
      <c r="C107" s="4"/>
      <c r="D107" s="4"/>
      <c r="E107" s="4"/>
      <c r="F107" s="4"/>
      <c r="G107" s="4"/>
      <c r="H107" s="4"/>
      <c r="I107" s="4"/>
      <c r="J107" s="4"/>
      <c r="K107" s="4"/>
      <c r="L107" s="4"/>
      <c r="M107" s="4"/>
    </row>
    <row r="108" spans="3:13" x14ac:dyDescent="0.25">
      <c r="C108" s="4"/>
      <c r="D108" s="4"/>
      <c r="E108" s="4"/>
      <c r="F108" s="4"/>
      <c r="G108" s="4"/>
      <c r="H108" s="4"/>
      <c r="I108" s="4"/>
      <c r="J108" s="4"/>
      <c r="K108" s="4"/>
      <c r="L108" s="4"/>
      <c r="M108" s="4"/>
    </row>
    <row r="109" spans="3:13" x14ac:dyDescent="0.25">
      <c r="C109" s="4"/>
      <c r="D109" s="4"/>
      <c r="E109" s="4"/>
      <c r="F109" s="4"/>
      <c r="G109" s="4"/>
      <c r="H109" s="4"/>
      <c r="I109" s="4"/>
      <c r="J109" s="4"/>
      <c r="K109" s="4"/>
      <c r="L109" s="4"/>
      <c r="M109" s="4"/>
    </row>
    <row r="110" spans="3:13" x14ac:dyDescent="0.25">
      <c r="C110" s="4"/>
      <c r="D110" s="4"/>
      <c r="E110" s="4"/>
      <c r="F110" s="4"/>
      <c r="G110" s="4"/>
      <c r="H110" s="4"/>
      <c r="I110" s="4"/>
      <c r="J110" s="4"/>
      <c r="K110" s="4"/>
      <c r="L110" s="4"/>
      <c r="M110" s="4"/>
    </row>
    <row r="111" spans="3:13" x14ac:dyDescent="0.25">
      <c r="C111" s="4"/>
      <c r="D111" s="4"/>
      <c r="E111" s="4"/>
      <c r="F111" s="4"/>
      <c r="G111" s="4"/>
      <c r="H111" s="4"/>
      <c r="I111" s="4"/>
      <c r="J111" s="4"/>
      <c r="K111" s="4"/>
      <c r="L111" s="4"/>
      <c r="M111" s="4"/>
    </row>
    <row r="112" spans="3:13" x14ac:dyDescent="0.25">
      <c r="C112" s="4"/>
      <c r="D112" s="4"/>
      <c r="E112" s="4"/>
      <c r="F112" s="4"/>
      <c r="G112" s="4"/>
      <c r="H112" s="4"/>
      <c r="I112" s="4"/>
      <c r="J112" s="4"/>
      <c r="K112" s="4"/>
      <c r="L112" s="4"/>
      <c r="M112" s="4"/>
    </row>
    <row r="113" spans="3:13" x14ac:dyDescent="0.25">
      <c r="C113" s="4"/>
      <c r="D113" s="4"/>
      <c r="E113" s="4"/>
      <c r="F113" s="4"/>
      <c r="G113" s="4"/>
      <c r="H113" s="4"/>
      <c r="I113" s="4"/>
      <c r="J113" s="4"/>
      <c r="K113" s="4"/>
      <c r="L113" s="4"/>
      <c r="M113" s="4"/>
    </row>
    <row r="114" spans="3:13" x14ac:dyDescent="0.25">
      <c r="C114" s="4"/>
      <c r="D114" s="4"/>
      <c r="E114" s="4"/>
      <c r="F114" s="4"/>
      <c r="G114" s="4"/>
      <c r="H114" s="4"/>
      <c r="I114" s="4"/>
      <c r="J114" s="4"/>
      <c r="K114" s="4"/>
      <c r="L114" s="4"/>
      <c r="M114" s="4"/>
    </row>
    <row r="115" spans="3:13" x14ac:dyDescent="0.25">
      <c r="C115" s="4"/>
      <c r="D115" s="4"/>
      <c r="E115" s="4"/>
      <c r="F115" s="4"/>
      <c r="G115" s="4"/>
      <c r="H115" s="4"/>
      <c r="I115" s="4"/>
      <c r="J115" s="4"/>
      <c r="K115" s="4"/>
      <c r="L115" s="4"/>
      <c r="M115" s="4"/>
    </row>
    <row r="116" spans="3:13" x14ac:dyDescent="0.25">
      <c r="C116" s="4"/>
      <c r="D116" s="4"/>
      <c r="E116" s="4"/>
      <c r="F116" s="4"/>
      <c r="G116" s="4"/>
      <c r="H116" s="4"/>
      <c r="I116" s="4"/>
      <c r="J116" s="4"/>
      <c r="K116" s="4"/>
      <c r="L116" s="4"/>
      <c r="M116" s="4"/>
    </row>
    <row r="117" spans="3:13" x14ac:dyDescent="0.25">
      <c r="C117" s="4"/>
      <c r="D117" s="4"/>
      <c r="E117" s="4"/>
      <c r="F117" s="4"/>
      <c r="G117" s="4"/>
      <c r="H117" s="4"/>
      <c r="I117" s="4"/>
      <c r="J117" s="4"/>
      <c r="K117" s="4"/>
      <c r="L117" s="4"/>
      <c r="M117" s="4"/>
    </row>
    <row r="118" spans="3:13" x14ac:dyDescent="0.25">
      <c r="C118" s="4"/>
      <c r="D118" s="4"/>
      <c r="E118" s="4"/>
      <c r="F118" s="4"/>
      <c r="G118" s="4"/>
      <c r="H118" s="4"/>
      <c r="I118" s="4"/>
      <c r="J118" s="4"/>
      <c r="K118" s="4"/>
      <c r="L118" s="4"/>
      <c r="M118" s="4"/>
    </row>
    <row r="119" spans="3:13" x14ac:dyDescent="0.25">
      <c r="C119" s="4"/>
      <c r="D119" s="4"/>
      <c r="E119" s="4"/>
      <c r="F119" s="4"/>
      <c r="G119" s="4"/>
      <c r="H119" s="4"/>
      <c r="I119" s="4"/>
      <c r="J119" s="4"/>
      <c r="K119" s="4"/>
      <c r="L119" s="4"/>
      <c r="M119" s="4"/>
    </row>
    <row r="120" spans="3:13" x14ac:dyDescent="0.25">
      <c r="C120" s="4"/>
      <c r="D120" s="4"/>
      <c r="E120" s="4"/>
      <c r="F120" s="4"/>
      <c r="G120" s="4"/>
      <c r="H120" s="4"/>
      <c r="I120" s="4"/>
      <c r="J120" s="4"/>
      <c r="K120" s="4"/>
      <c r="L120" s="4"/>
      <c r="M120" s="4"/>
    </row>
    <row r="121" spans="3:13" x14ac:dyDescent="0.25">
      <c r="C121" s="4"/>
      <c r="D121" s="4"/>
      <c r="E121" s="4"/>
      <c r="F121" s="4"/>
      <c r="G121" s="4"/>
      <c r="H121" s="4"/>
      <c r="I121" s="4"/>
      <c r="J121" s="4"/>
      <c r="K121" s="4"/>
      <c r="L121" s="4"/>
      <c r="M121" s="4"/>
    </row>
    <row r="122" spans="3:13" x14ac:dyDescent="0.25">
      <c r="C122" s="4"/>
      <c r="D122" s="4"/>
      <c r="E122" s="4"/>
      <c r="F122" s="4"/>
      <c r="G122" s="4"/>
      <c r="H122" s="4"/>
      <c r="I122" s="4"/>
      <c r="J122" s="4"/>
      <c r="K122" s="4"/>
      <c r="L122" s="4"/>
      <c r="M122" s="4"/>
    </row>
    <row r="123" spans="3:13" x14ac:dyDescent="0.25">
      <c r="C123" s="4"/>
      <c r="D123" s="4"/>
      <c r="E123" s="4"/>
      <c r="F123" s="4"/>
      <c r="G123" s="4"/>
      <c r="H123" s="4"/>
      <c r="I123" s="4"/>
      <c r="J123" s="4"/>
      <c r="K123" s="4"/>
      <c r="L123" s="4"/>
      <c r="M123" s="4"/>
    </row>
    <row r="124" spans="3:13" x14ac:dyDescent="0.25">
      <c r="C124" s="4"/>
      <c r="D124" s="4"/>
      <c r="E124" s="4"/>
      <c r="F124" s="4"/>
      <c r="G124" s="4"/>
      <c r="H124" s="4"/>
      <c r="I124" s="4"/>
      <c r="J124" s="4"/>
      <c r="K124" s="4"/>
      <c r="L124" s="4"/>
      <c r="M124" s="4"/>
    </row>
    <row r="125" spans="3:13" x14ac:dyDescent="0.25">
      <c r="C125" s="4"/>
      <c r="D125" s="4"/>
      <c r="E125" s="4"/>
      <c r="F125" s="4"/>
      <c r="G125" s="4"/>
      <c r="H125" s="4"/>
      <c r="I125" s="4"/>
      <c r="J125" s="4"/>
      <c r="K125" s="4"/>
      <c r="L125" s="4"/>
      <c r="M125" s="4"/>
    </row>
    <row r="126" spans="3:13" x14ac:dyDescent="0.25">
      <c r="C126" s="4"/>
      <c r="D126" s="4"/>
      <c r="E126" s="4"/>
      <c r="F126" s="4"/>
      <c r="G126" s="4"/>
      <c r="H126" s="4"/>
      <c r="I126" s="4"/>
      <c r="J126" s="4"/>
      <c r="K126" s="4"/>
      <c r="L126" s="4"/>
      <c r="M126" s="4"/>
    </row>
    <row r="127" spans="3:13" x14ac:dyDescent="0.25">
      <c r="C127" s="4"/>
      <c r="D127" s="4"/>
      <c r="E127" s="4"/>
      <c r="F127" s="4"/>
      <c r="G127" s="4"/>
      <c r="H127" s="4"/>
      <c r="I127" s="4"/>
      <c r="J127" s="4"/>
      <c r="K127" s="4"/>
      <c r="L127" s="4"/>
      <c r="M127" s="4"/>
    </row>
    <row r="128" spans="3:13" x14ac:dyDescent="0.25">
      <c r="C128" s="4"/>
      <c r="D128" s="4"/>
      <c r="E128" s="4"/>
      <c r="F128" s="4"/>
      <c r="G128" s="4"/>
      <c r="H128" s="4"/>
      <c r="I128" s="4"/>
      <c r="J128" s="4"/>
      <c r="K128" s="4"/>
      <c r="L128" s="4"/>
      <c r="M128" s="4"/>
    </row>
    <row r="129" spans="3:13" x14ac:dyDescent="0.25">
      <c r="C129" s="4"/>
      <c r="D129" s="4"/>
      <c r="E129" s="4"/>
      <c r="F129" s="4"/>
      <c r="G129" s="4"/>
      <c r="H129" s="4"/>
      <c r="I129" s="4"/>
      <c r="J129" s="4"/>
      <c r="K129" s="4"/>
      <c r="L129" s="4"/>
      <c r="M129" s="4"/>
    </row>
    <row r="130" spans="3:13" x14ac:dyDescent="0.25">
      <c r="C130" s="4"/>
      <c r="D130" s="4"/>
      <c r="E130" s="4"/>
      <c r="F130" s="4"/>
      <c r="G130" s="4"/>
      <c r="H130" s="4"/>
      <c r="I130" s="4"/>
      <c r="J130" s="4"/>
      <c r="K130" s="4"/>
      <c r="L130" s="4"/>
      <c r="M130" s="4"/>
    </row>
    <row r="131" spans="3:13" x14ac:dyDescent="0.25">
      <c r="C131" s="4"/>
      <c r="D131" s="4"/>
      <c r="E131" s="4"/>
      <c r="F131" s="4"/>
      <c r="G131" s="4"/>
      <c r="H131" s="4"/>
      <c r="I131" s="4"/>
      <c r="J131" s="4"/>
      <c r="K131" s="4"/>
      <c r="L131" s="4"/>
      <c r="M131" s="4"/>
    </row>
    <row r="132" spans="3:13" x14ac:dyDescent="0.25">
      <c r="C132" s="4"/>
      <c r="D132" s="4"/>
      <c r="E132" s="4"/>
      <c r="F132" s="4"/>
      <c r="G132" s="4"/>
      <c r="H132" s="4"/>
      <c r="I132" s="4"/>
      <c r="J132" s="4"/>
      <c r="K132" s="4"/>
      <c r="L132" s="4"/>
      <c r="M132" s="4"/>
    </row>
    <row r="133" spans="3:13" x14ac:dyDescent="0.25">
      <c r="C133" s="4"/>
      <c r="D133" s="4"/>
      <c r="E133" s="4"/>
      <c r="F133" s="4"/>
      <c r="G133" s="4"/>
      <c r="H133" s="4"/>
      <c r="I133" s="4"/>
      <c r="J133" s="4"/>
      <c r="K133" s="4"/>
      <c r="L133" s="4"/>
      <c r="M133" s="4"/>
    </row>
    <row r="134" spans="3:13" x14ac:dyDescent="0.25">
      <c r="C134" s="4"/>
      <c r="D134" s="4"/>
      <c r="E134" s="4"/>
      <c r="F134" s="4"/>
      <c r="G134" s="4"/>
      <c r="H134" s="4"/>
      <c r="I134" s="4"/>
      <c r="J134" s="4"/>
      <c r="K134" s="4"/>
      <c r="L134" s="4"/>
      <c r="M134" s="4"/>
    </row>
    <row r="135" spans="3:13" x14ac:dyDescent="0.25">
      <c r="C135" s="4"/>
      <c r="D135" s="4"/>
      <c r="E135" s="4"/>
      <c r="F135" s="4"/>
      <c r="G135" s="4"/>
      <c r="H135" s="4"/>
      <c r="I135" s="4"/>
      <c r="J135" s="4"/>
      <c r="K135" s="4"/>
      <c r="L135" s="4"/>
      <c r="M135" s="4"/>
    </row>
    <row r="136" spans="3:13" x14ac:dyDescent="0.25">
      <c r="C136" s="4"/>
      <c r="D136" s="4"/>
      <c r="E136" s="4"/>
      <c r="F136" s="4"/>
      <c r="G136" s="4"/>
      <c r="H136" s="4"/>
      <c r="I136" s="4"/>
      <c r="J136" s="4"/>
      <c r="K136" s="4"/>
      <c r="L136" s="4"/>
      <c r="M136" s="4"/>
    </row>
    <row r="137" spans="3:13" x14ac:dyDescent="0.25">
      <c r="C137" s="4"/>
      <c r="D137" s="4"/>
      <c r="E137" s="4"/>
      <c r="F137" s="4"/>
      <c r="G137" s="4"/>
      <c r="H137" s="4"/>
      <c r="I137" s="4"/>
      <c r="J137" s="4"/>
      <c r="K137" s="4"/>
      <c r="L137" s="4"/>
      <c r="M137" s="4"/>
    </row>
    <row r="138" spans="3:13" x14ac:dyDescent="0.25">
      <c r="C138" s="4"/>
      <c r="D138" s="4"/>
      <c r="E138" s="4"/>
      <c r="F138" s="4"/>
      <c r="G138" s="4"/>
      <c r="H138" s="4"/>
      <c r="I138" s="4"/>
      <c r="J138" s="4"/>
      <c r="K138" s="4"/>
      <c r="L138" s="4"/>
      <c r="M138" s="4"/>
    </row>
    <row r="139" spans="3:13" x14ac:dyDescent="0.25">
      <c r="C139" s="4"/>
      <c r="D139" s="4"/>
      <c r="E139" s="4"/>
      <c r="F139" s="4"/>
      <c r="G139" s="4"/>
      <c r="H139" s="4"/>
      <c r="I139" s="4"/>
      <c r="J139" s="4"/>
      <c r="K139" s="4"/>
      <c r="L139" s="4"/>
      <c r="M139" s="4"/>
    </row>
    <row r="140" spans="3:13" x14ac:dyDescent="0.25">
      <c r="C140" s="4"/>
      <c r="D140" s="4"/>
      <c r="E140" s="4"/>
      <c r="F140" s="4"/>
      <c r="G140" s="4"/>
      <c r="H140" s="4"/>
      <c r="I140" s="4"/>
      <c r="J140" s="4"/>
      <c r="K140" s="4"/>
      <c r="L140" s="4"/>
      <c r="M140" s="4"/>
    </row>
  </sheetData>
  <mergeCells count="5">
    <mergeCell ref="C2:M6"/>
    <mergeCell ref="C9:M9"/>
    <mergeCell ref="C41:M41"/>
    <mergeCell ref="C17:M17"/>
    <mergeCell ref="C29:M29"/>
  </mergeCells>
  <phoneticPr fontId="14" type="noConversion"/>
  <pageMargins left="0.7" right="0.7" top="0.75" bottom="0.75" header="0.3" footer="0.3"/>
  <pageSetup orientation="portrait" r:id="rId1"/>
  <ignoredErrors>
    <ignoredError sqref="H33:I36 D37:G38 K33:L33"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65F5-CC6D-4304-B9D5-6C72CEFC3474}">
  <sheetPr codeName="Hoja5">
    <tabColor rgb="FFFF0066"/>
  </sheetPr>
  <dimension ref="A1:O122"/>
  <sheetViews>
    <sheetView showGridLines="0" topLeftCell="A5" zoomScale="103" zoomScaleNormal="107" workbookViewId="0">
      <selection activeCell="H43" sqref="H43"/>
    </sheetView>
  </sheetViews>
  <sheetFormatPr baseColWidth="10" defaultColWidth="11.5546875" defaultRowHeight="13.8" x14ac:dyDescent="0.25"/>
  <cols>
    <col min="1" max="2" width="11.5546875" style="52"/>
    <col min="3" max="3" width="11.5546875" style="52" customWidth="1"/>
    <col min="4" max="4" width="11.5546875" style="73" customWidth="1"/>
    <col min="5" max="8" width="11.5546875" style="52" customWidth="1"/>
    <col min="9" max="11" width="11.5546875" style="52"/>
    <col min="12" max="12" width="11.5546875" style="52" customWidth="1"/>
    <col min="13" max="16384" width="11.5546875" style="52"/>
  </cols>
  <sheetData>
    <row r="1" spans="1:13" s="50" customFormat="1" x14ac:dyDescent="0.25">
      <c r="D1" s="51"/>
    </row>
    <row r="2" spans="1:13" s="50" customFormat="1" ht="15" customHeight="1" x14ac:dyDescent="0.25">
      <c r="A2" s="52"/>
      <c r="B2" s="52"/>
      <c r="C2" s="84" t="s">
        <v>1</v>
      </c>
      <c r="D2" s="84"/>
      <c r="E2" s="84"/>
      <c r="F2" s="84"/>
      <c r="G2" s="84"/>
      <c r="H2" s="84"/>
      <c r="I2" s="84"/>
      <c r="J2" s="84"/>
      <c r="K2" s="84"/>
      <c r="L2" s="84"/>
      <c r="M2" s="84"/>
    </row>
    <row r="3" spans="1:13" s="50" customFormat="1" ht="15" customHeight="1" x14ac:dyDescent="0.25">
      <c r="A3" s="52"/>
      <c r="B3" s="52"/>
      <c r="C3" s="84"/>
      <c r="D3" s="84"/>
      <c r="E3" s="84"/>
      <c r="F3" s="84"/>
      <c r="G3" s="84"/>
      <c r="H3" s="84"/>
      <c r="I3" s="84"/>
      <c r="J3" s="84"/>
      <c r="K3" s="84"/>
      <c r="L3" s="84"/>
      <c r="M3" s="84"/>
    </row>
    <row r="4" spans="1:13" s="50" customFormat="1" ht="15" customHeight="1" x14ac:dyDescent="0.25">
      <c r="A4" s="52"/>
      <c r="B4" s="52"/>
      <c r="C4" s="84"/>
      <c r="D4" s="84"/>
      <c r="E4" s="84"/>
      <c r="F4" s="84"/>
      <c r="G4" s="84"/>
      <c r="H4" s="84"/>
      <c r="I4" s="84"/>
      <c r="J4" s="84"/>
      <c r="K4" s="84"/>
      <c r="L4" s="84"/>
      <c r="M4" s="84"/>
    </row>
    <row r="5" spans="1:13" s="50" customFormat="1" ht="15" customHeight="1" x14ac:dyDescent="0.25">
      <c r="A5" s="52"/>
      <c r="B5" s="52"/>
      <c r="C5" s="84"/>
      <c r="D5" s="84"/>
      <c r="E5" s="84"/>
      <c r="F5" s="84"/>
      <c r="G5" s="84"/>
      <c r="H5" s="84"/>
      <c r="I5" s="84"/>
      <c r="J5" s="84"/>
      <c r="K5" s="84"/>
      <c r="L5" s="84"/>
      <c r="M5" s="84"/>
    </row>
    <row r="6" spans="1:13" s="50" customFormat="1" ht="15" customHeight="1" x14ac:dyDescent="0.25">
      <c r="A6" s="52"/>
      <c r="B6" s="52"/>
      <c r="C6" s="84"/>
      <c r="D6" s="84"/>
      <c r="E6" s="84"/>
      <c r="F6" s="84"/>
      <c r="G6" s="84"/>
      <c r="H6" s="84"/>
      <c r="I6" s="84"/>
      <c r="J6" s="84"/>
      <c r="K6" s="84"/>
      <c r="L6" s="84"/>
      <c r="M6" s="84"/>
    </row>
    <row r="7" spans="1:13" s="50" customFormat="1" x14ac:dyDescent="0.25">
      <c r="D7" s="51"/>
    </row>
    <row r="8" spans="1:13" ht="58.2" customHeight="1" thickBot="1" x14ac:dyDescent="0.45">
      <c r="A8" s="53"/>
      <c r="B8" s="53"/>
      <c r="C8" s="85" t="s">
        <v>123</v>
      </c>
      <c r="D8" s="85"/>
      <c r="E8" s="85"/>
      <c r="F8" s="85"/>
      <c r="G8" s="85"/>
      <c r="H8" s="85"/>
      <c r="I8" s="85"/>
      <c r="J8" s="54" t="s">
        <v>2</v>
      </c>
      <c r="K8" s="55"/>
      <c r="L8" s="56">
        <f>SUM(A17:B50)</f>
        <v>0</v>
      </c>
      <c r="M8" s="55"/>
    </row>
    <row r="9" spans="1:13" s="57" customFormat="1" ht="13.8" customHeight="1" x14ac:dyDescent="0.3"/>
    <row r="10" spans="1:13" s="57" customFormat="1" x14ac:dyDescent="0.3"/>
    <row r="11" spans="1:13" s="57" customFormat="1" x14ac:dyDescent="0.3">
      <c r="C11" s="57" t="s">
        <v>115</v>
      </c>
    </row>
    <row r="12" spans="1:13" s="57" customFormat="1" x14ac:dyDescent="0.3"/>
    <row r="13" spans="1:13" s="57" customFormat="1" x14ac:dyDescent="0.3"/>
    <row r="14" spans="1:13" s="57" customFormat="1" x14ac:dyDescent="0.3"/>
    <row r="15" spans="1:13" s="57" customFormat="1" x14ac:dyDescent="0.3"/>
    <row r="16" spans="1:13" s="57" customFormat="1" ht="14.4" thickBot="1" x14ac:dyDescent="0.35">
      <c r="A16" s="58"/>
      <c r="B16" s="58"/>
    </row>
    <row r="17" spans="1:8" s="57" customFormat="1" ht="14.4" thickBot="1" x14ac:dyDescent="0.35">
      <c r="A17" s="74">
        <f>IF(D17="✔",1,0)</f>
        <v>0</v>
      </c>
      <c r="B17" s="74">
        <f>IF(H17="✔",1,0)</f>
        <v>0</v>
      </c>
      <c r="D17" s="75" t="str">
        <f>+IF(E17=18,"✔","✘")</f>
        <v>✘</v>
      </c>
      <c r="E17" s="59"/>
      <c r="G17" s="59"/>
      <c r="H17" s="75" t="str">
        <f>+IF(G17=2.75,"✔","✘")</f>
        <v>✘</v>
      </c>
    </row>
    <row r="18" spans="1:8" s="57" customFormat="1" x14ac:dyDescent="0.3">
      <c r="A18" s="74"/>
      <c r="B18" s="74"/>
    </row>
    <row r="19" spans="1:8" s="57" customFormat="1" x14ac:dyDescent="0.3">
      <c r="A19" s="74"/>
      <c r="B19" s="74"/>
      <c r="G19" s="60"/>
    </row>
    <row r="20" spans="1:8" s="57" customFormat="1" x14ac:dyDescent="0.3">
      <c r="A20" s="74"/>
      <c r="B20" s="74"/>
    </row>
    <row r="21" spans="1:8" s="57" customFormat="1" x14ac:dyDescent="0.3">
      <c r="A21" s="74"/>
      <c r="B21" s="74"/>
    </row>
    <row r="22" spans="1:8" s="57" customFormat="1" x14ac:dyDescent="0.3">
      <c r="A22" s="74"/>
      <c r="B22" s="74"/>
      <c r="D22" s="61"/>
      <c r="E22" s="62" t="s">
        <v>116</v>
      </c>
      <c r="F22" s="61"/>
      <c r="G22" s="61" t="s">
        <v>117</v>
      </c>
    </row>
    <row r="23" spans="1:8" s="57" customFormat="1" ht="14.4" thickBot="1" x14ac:dyDescent="0.35">
      <c r="A23" s="74"/>
      <c r="B23" s="74"/>
      <c r="C23" s="61"/>
      <c r="D23" s="61"/>
      <c r="E23" s="61"/>
      <c r="F23" s="61"/>
      <c r="G23" s="61"/>
    </row>
    <row r="24" spans="1:8" s="57" customFormat="1" ht="14.4" thickBot="1" x14ac:dyDescent="0.35">
      <c r="A24" s="74">
        <f>IF(D24="✔",1,0)</f>
        <v>0</v>
      </c>
      <c r="B24" s="74">
        <f>IF(H24="✔",1,0)</f>
        <v>0</v>
      </c>
      <c r="D24" s="75" t="str">
        <f>+IF(E24=3.3,"✔","✘")</f>
        <v>✘</v>
      </c>
      <c r="E24" s="63"/>
      <c r="F24" s="61"/>
      <c r="G24" s="63"/>
      <c r="H24" s="75" t="str">
        <f>+IF(G24=1210,"✔","✘")</f>
        <v>✘</v>
      </c>
    </row>
    <row r="25" spans="1:8" s="57" customFormat="1" x14ac:dyDescent="0.3">
      <c r="A25" s="74"/>
      <c r="B25" s="74"/>
    </row>
    <row r="26" spans="1:8" s="57" customFormat="1" x14ac:dyDescent="0.3">
      <c r="A26" s="74"/>
      <c r="B26" s="74"/>
    </row>
    <row r="27" spans="1:8" s="57" customFormat="1" x14ac:dyDescent="0.3">
      <c r="A27" s="74"/>
      <c r="B27" s="74"/>
    </row>
    <row r="28" spans="1:8" s="57" customFormat="1" x14ac:dyDescent="0.3">
      <c r="A28" s="74"/>
      <c r="B28" s="74"/>
      <c r="C28" s="57" t="s">
        <v>136</v>
      </c>
    </row>
    <row r="29" spans="1:8" s="57" customFormat="1" x14ac:dyDescent="0.3">
      <c r="A29" s="74"/>
      <c r="B29" s="74"/>
    </row>
    <row r="30" spans="1:8" s="57" customFormat="1" x14ac:dyDescent="0.25">
      <c r="A30" s="74"/>
      <c r="B30" s="74"/>
      <c r="E30" s="64" t="s">
        <v>27</v>
      </c>
      <c r="F30" s="64" t="s">
        <v>28</v>
      </c>
    </row>
    <row r="31" spans="1:8" s="57" customFormat="1" x14ac:dyDescent="0.25">
      <c r="A31" s="74"/>
      <c r="B31" s="74"/>
      <c r="E31" s="65">
        <v>48</v>
      </c>
      <c r="F31" s="65">
        <v>84</v>
      </c>
    </row>
    <row r="32" spans="1:8" s="57" customFormat="1" x14ac:dyDescent="0.25">
      <c r="A32" s="74"/>
      <c r="B32" s="74"/>
      <c r="E32" s="65">
        <v>86</v>
      </c>
      <c r="F32" s="65">
        <v>100</v>
      </c>
    </row>
    <row r="33" spans="1:8" s="57" customFormat="1" x14ac:dyDescent="0.25">
      <c r="A33" s="74"/>
      <c r="B33" s="74"/>
      <c r="E33" s="65">
        <v>99</v>
      </c>
      <c r="F33" s="65">
        <v>89</v>
      </c>
    </row>
    <row r="34" spans="1:8" s="57" customFormat="1" x14ac:dyDescent="0.25">
      <c r="A34" s="74"/>
      <c r="B34" s="74"/>
      <c r="E34" s="65">
        <v>98</v>
      </c>
      <c r="F34" s="65">
        <v>49</v>
      </c>
    </row>
    <row r="35" spans="1:8" s="57" customFormat="1" x14ac:dyDescent="0.25">
      <c r="A35" s="74"/>
      <c r="B35" s="74"/>
      <c r="E35" s="65">
        <v>97</v>
      </c>
      <c r="F35" s="65">
        <v>11</v>
      </c>
    </row>
    <row r="36" spans="1:8" s="57" customFormat="1" x14ac:dyDescent="0.25">
      <c r="A36" s="74"/>
      <c r="B36" s="74"/>
      <c r="E36" s="65">
        <v>13</v>
      </c>
      <c r="F36" s="65">
        <v>83</v>
      </c>
    </row>
    <row r="37" spans="1:8" s="57" customFormat="1" x14ac:dyDescent="0.25">
      <c r="A37" s="74"/>
      <c r="B37" s="74"/>
      <c r="E37" s="65">
        <v>38</v>
      </c>
      <c r="F37" s="65">
        <v>62</v>
      </c>
    </row>
    <row r="38" spans="1:8" s="57" customFormat="1" x14ac:dyDescent="0.25">
      <c r="A38" s="74"/>
      <c r="B38" s="74"/>
      <c r="E38" s="65">
        <v>21</v>
      </c>
      <c r="F38" s="65">
        <v>36</v>
      </c>
    </row>
    <row r="39" spans="1:8" s="57" customFormat="1" x14ac:dyDescent="0.25">
      <c r="A39" s="74"/>
      <c r="B39" s="74"/>
      <c r="E39" s="65">
        <v>82</v>
      </c>
      <c r="F39" s="65">
        <v>94</v>
      </c>
    </row>
    <row r="40" spans="1:8" s="57" customFormat="1" x14ac:dyDescent="0.25">
      <c r="A40" s="74"/>
      <c r="B40" s="74"/>
      <c r="E40" s="65">
        <v>16</v>
      </c>
      <c r="F40" s="65">
        <v>76</v>
      </c>
    </row>
    <row r="41" spans="1:8" s="57" customFormat="1" x14ac:dyDescent="0.25">
      <c r="A41" s="74"/>
      <c r="B41" s="74"/>
      <c r="E41" s="65">
        <v>79</v>
      </c>
      <c r="F41" s="65">
        <v>89</v>
      </c>
    </row>
    <row r="42" spans="1:8" s="57" customFormat="1" x14ac:dyDescent="0.25">
      <c r="A42" s="74"/>
      <c r="B42" s="74"/>
      <c r="E42" s="66">
        <v>31</v>
      </c>
      <c r="F42" s="66">
        <v>79</v>
      </c>
    </row>
    <row r="43" spans="1:8" s="57" customFormat="1" ht="14.4" thickBot="1" x14ac:dyDescent="0.3">
      <c r="A43" s="74"/>
      <c r="B43" s="74"/>
      <c r="D43" s="67"/>
      <c r="E43" s="67"/>
      <c r="F43" s="67"/>
    </row>
    <row r="44" spans="1:8" s="57" customFormat="1" ht="14.4" thickBot="1" x14ac:dyDescent="0.3">
      <c r="A44" s="74">
        <f>IF(G44="✔",1,0)</f>
        <v>0</v>
      </c>
      <c r="B44" s="74">
        <f>IF(H44="✔",1,0)</f>
        <v>0</v>
      </c>
      <c r="D44" s="68" t="s">
        <v>78</v>
      </c>
      <c r="E44" s="69"/>
      <c r="F44" s="69"/>
      <c r="G44" s="75" t="str">
        <f>+IF(E44=708,"✔","✘")</f>
        <v>✘</v>
      </c>
      <c r="H44" s="75" t="str">
        <f>+IF(F44=852,"✔","✘")</f>
        <v>✘</v>
      </c>
    </row>
    <row r="45" spans="1:8" s="57" customFormat="1" ht="14.4" thickBot="1" x14ac:dyDescent="0.3">
      <c r="A45" s="74">
        <f t="shared" ref="A45:A47" si="0">IF(G45="✔",1,0)</f>
        <v>0</v>
      </c>
      <c r="B45" s="74">
        <f t="shared" ref="B45:B47" si="1">IF(H45="✔",1,0)</f>
        <v>0</v>
      </c>
      <c r="D45" s="68" t="s">
        <v>79</v>
      </c>
      <c r="E45" s="69"/>
      <c r="F45" s="69"/>
      <c r="G45" s="75" t="str">
        <f>+IF(E45=99,"✔","✘")</f>
        <v>✘</v>
      </c>
      <c r="H45" s="75" t="str">
        <f>+IF(F45=100,"✔","✘")</f>
        <v>✘</v>
      </c>
    </row>
    <row r="46" spans="1:8" s="57" customFormat="1" ht="14.4" thickBot="1" x14ac:dyDescent="0.3">
      <c r="A46" s="74">
        <f t="shared" si="0"/>
        <v>0</v>
      </c>
      <c r="B46" s="74">
        <f t="shared" si="1"/>
        <v>0</v>
      </c>
      <c r="D46" s="68" t="s">
        <v>80</v>
      </c>
      <c r="E46" s="69"/>
      <c r="F46" s="69"/>
      <c r="G46" s="75" t="str">
        <f>+IF(E46=13,"✔","✘")</f>
        <v>✘</v>
      </c>
      <c r="H46" s="75" t="str">
        <f>+IF(F46=11,"✔","✘")</f>
        <v>✘</v>
      </c>
    </row>
    <row r="47" spans="1:8" s="57" customFormat="1" ht="14.4" thickBot="1" x14ac:dyDescent="0.3">
      <c r="A47" s="74">
        <f t="shared" si="0"/>
        <v>0</v>
      </c>
      <c r="B47" s="74">
        <f t="shared" si="1"/>
        <v>0</v>
      </c>
      <c r="D47" s="68" t="s">
        <v>81</v>
      </c>
      <c r="E47" s="69"/>
      <c r="F47" s="69"/>
      <c r="G47" s="75" t="str">
        <f>+IF(E47=59,"✔","✘")</f>
        <v>✘</v>
      </c>
      <c r="H47" s="75" t="str">
        <f>+IF(F47=71,"✔","✘")</f>
        <v>✘</v>
      </c>
    </row>
    <row r="48" spans="1:8" s="57" customFormat="1" x14ac:dyDescent="0.3">
      <c r="A48" s="74"/>
      <c r="B48" s="74"/>
    </row>
    <row r="49" spans="1:15" s="57" customFormat="1" x14ac:dyDescent="0.3">
      <c r="A49" s="74"/>
      <c r="B49" s="74"/>
    </row>
    <row r="50" spans="1:15" s="57" customFormat="1" x14ac:dyDescent="0.3">
      <c r="A50" s="74">
        <f>IF(O54="✔",1,0)</f>
        <v>0</v>
      </c>
      <c r="B50" s="74"/>
      <c r="C50" s="57" t="s">
        <v>122</v>
      </c>
    </row>
    <row r="51" spans="1:15" s="57" customFormat="1" x14ac:dyDescent="0.3"/>
    <row r="52" spans="1:15" s="57" customFormat="1" x14ac:dyDescent="0.3">
      <c r="B52" s="70" t="s">
        <v>120</v>
      </c>
      <c r="C52" s="71" t="s">
        <v>118</v>
      </c>
      <c r="D52" s="71" t="s">
        <v>31</v>
      </c>
      <c r="E52" s="71" t="s">
        <v>32</v>
      </c>
      <c r="F52" s="71" t="s">
        <v>33</v>
      </c>
      <c r="G52" s="71" t="s">
        <v>34</v>
      </c>
      <c r="H52" s="71" t="s">
        <v>35</v>
      </c>
      <c r="I52" s="71" t="s">
        <v>36</v>
      </c>
      <c r="J52" s="71" t="s">
        <v>37</v>
      </c>
      <c r="K52" s="71" t="s">
        <v>38</v>
      </c>
      <c r="L52" s="71" t="s">
        <v>39</v>
      </c>
      <c r="M52" s="71" t="s">
        <v>40</v>
      </c>
      <c r="N52" s="71" t="s">
        <v>41</v>
      </c>
    </row>
    <row r="53" spans="1:15" s="57" customFormat="1" ht="14.4" thickBot="1" x14ac:dyDescent="0.35">
      <c r="B53" s="70" t="s">
        <v>119</v>
      </c>
      <c r="C53" s="72">
        <v>132</v>
      </c>
      <c r="D53" s="72">
        <v>186</v>
      </c>
      <c r="E53" s="72">
        <v>188</v>
      </c>
      <c r="F53" s="72">
        <v>147</v>
      </c>
      <c r="G53" s="72">
        <v>108</v>
      </c>
      <c r="H53" s="72">
        <v>96</v>
      </c>
      <c r="I53" s="72">
        <v>100</v>
      </c>
      <c r="J53" s="72">
        <v>55</v>
      </c>
      <c r="K53" s="72">
        <v>176</v>
      </c>
      <c r="L53" s="72">
        <v>92</v>
      </c>
      <c r="M53" s="72">
        <v>166</v>
      </c>
      <c r="N53" s="72">
        <v>110</v>
      </c>
    </row>
    <row r="54" spans="1:15" s="57" customFormat="1" ht="14.4" thickBot="1" x14ac:dyDescent="0.35">
      <c r="B54" s="70" t="s">
        <v>121</v>
      </c>
      <c r="C54" s="72">
        <v>132</v>
      </c>
      <c r="D54" s="59"/>
      <c r="E54" s="59"/>
      <c r="F54" s="59"/>
      <c r="G54" s="59"/>
      <c r="H54" s="59"/>
      <c r="I54" s="59"/>
      <c r="J54" s="59"/>
      <c r="K54" s="59"/>
      <c r="L54" s="59"/>
      <c r="M54" s="59"/>
      <c r="N54" s="59"/>
      <c r="O54" s="75" t="str">
        <f>+IF(N54=1556,"✔","✘")</f>
        <v>✘</v>
      </c>
    </row>
    <row r="55" spans="1:15" s="57" customFormat="1" x14ac:dyDescent="0.3"/>
    <row r="56" spans="1:15" s="57" customFormat="1" x14ac:dyDescent="0.3"/>
    <row r="57" spans="1:15" s="57" customFormat="1" x14ac:dyDescent="0.3"/>
    <row r="58" spans="1:15" s="57" customFormat="1" x14ac:dyDescent="0.3"/>
    <row r="59" spans="1:15" s="57" customFormat="1" x14ac:dyDescent="0.3"/>
    <row r="60" spans="1:15" s="57" customFormat="1" x14ac:dyDescent="0.3"/>
    <row r="61" spans="1:15" s="57" customFormat="1" x14ac:dyDescent="0.3"/>
    <row r="62" spans="1:15" s="57" customFormat="1" x14ac:dyDescent="0.3"/>
    <row r="63" spans="1:15" s="57" customFormat="1" x14ac:dyDescent="0.3"/>
    <row r="64" spans="1:15" s="57" customFormat="1" x14ac:dyDescent="0.3"/>
    <row r="65" s="57" customFormat="1" x14ac:dyDescent="0.3"/>
    <row r="66" s="57" customFormat="1" x14ac:dyDescent="0.3"/>
    <row r="67" s="57" customFormat="1" x14ac:dyDescent="0.3"/>
    <row r="68" s="57" customFormat="1" x14ac:dyDescent="0.3"/>
    <row r="69" s="57" customFormat="1" x14ac:dyDescent="0.3"/>
    <row r="70" s="57" customFormat="1" x14ac:dyDescent="0.3"/>
    <row r="71" s="57" customFormat="1" x14ac:dyDescent="0.3"/>
    <row r="72" s="57" customFormat="1" x14ac:dyDescent="0.3"/>
    <row r="73" s="57" customFormat="1" x14ac:dyDescent="0.3"/>
    <row r="74" s="57" customFormat="1" x14ac:dyDescent="0.3"/>
    <row r="75" s="57" customFormat="1" x14ac:dyDescent="0.3"/>
    <row r="76" s="57" customFormat="1" x14ac:dyDescent="0.3"/>
    <row r="77" s="57" customFormat="1" x14ac:dyDescent="0.3"/>
    <row r="78" s="57" customFormat="1" x14ac:dyDescent="0.3"/>
    <row r="79" s="57" customFormat="1" x14ac:dyDescent="0.3"/>
    <row r="80"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row r="102" s="57" customFormat="1" x14ac:dyDescent="0.3"/>
    <row r="103" s="57" customFormat="1" x14ac:dyDescent="0.3"/>
    <row r="104" s="57" customFormat="1" x14ac:dyDescent="0.3"/>
    <row r="105" s="57" customFormat="1" x14ac:dyDescent="0.3"/>
    <row r="106" s="57" customFormat="1" x14ac:dyDescent="0.3"/>
    <row r="107" s="57" customFormat="1" x14ac:dyDescent="0.3"/>
    <row r="108" s="57" customFormat="1" x14ac:dyDescent="0.3"/>
    <row r="109" s="57" customFormat="1" x14ac:dyDescent="0.3"/>
    <row r="110" s="57" customFormat="1" x14ac:dyDescent="0.3"/>
    <row r="111" s="57" customFormat="1" x14ac:dyDescent="0.3"/>
    <row r="112" s="57" customFormat="1" x14ac:dyDescent="0.3"/>
    <row r="113" s="57" customFormat="1" x14ac:dyDescent="0.3"/>
    <row r="114" s="57" customFormat="1" x14ac:dyDescent="0.3"/>
    <row r="115" s="57" customFormat="1" x14ac:dyDescent="0.3"/>
    <row r="116" s="57" customFormat="1" x14ac:dyDescent="0.3"/>
    <row r="117" s="57" customFormat="1" x14ac:dyDescent="0.3"/>
    <row r="118" s="57" customFormat="1" x14ac:dyDescent="0.3"/>
    <row r="119" s="57" customFormat="1" x14ac:dyDescent="0.3"/>
    <row r="120" s="57" customFormat="1" x14ac:dyDescent="0.3"/>
    <row r="121" s="57" customFormat="1" x14ac:dyDescent="0.3"/>
    <row r="122" s="57" customFormat="1" x14ac:dyDescent="0.3"/>
  </sheetData>
  <sheetProtection algorithmName="SHA-512" hashValue="uPCiE+Zf3aKKApVH/KI3aGwh74bq+544tWkxtj+dmYB+89zsd6a+PorPIBnsCcQV9y+HFMIvyBzcpaDtDDmKIg==" saltValue="eJkiYmq2IE+WLIFXV0UmNA==" spinCount="100000" sheet="1" objects="1" scenarios="1"/>
  <mergeCells count="2">
    <mergeCell ref="C2:M6"/>
    <mergeCell ref="C8:I8"/>
  </mergeCells>
  <phoneticPr fontId="14" type="noConversion"/>
  <conditionalFormatting sqref="D1:D7 D9:D16 D18:D23 D25:D51 D54:D1048576 E52:E53 E55:N55">
    <cfRule type="cellIs" dxfId="15" priority="41" operator="equal">
      <formula>"✔"</formula>
    </cfRule>
    <cfRule type="cellIs" dxfId="14" priority="42" operator="equal">
      <formula>"✘"</formula>
    </cfRule>
  </conditionalFormatting>
  <conditionalFormatting sqref="D17">
    <cfRule type="cellIs" dxfId="13" priority="25" operator="equal">
      <formula>"✔"</formula>
    </cfRule>
    <cfRule type="cellIs" dxfId="12" priority="26" operator="equal">
      <formula>"✘"</formula>
    </cfRule>
  </conditionalFormatting>
  <conditionalFormatting sqref="H17">
    <cfRule type="cellIs" dxfId="11" priority="23" operator="equal">
      <formula>"✔"</formula>
    </cfRule>
    <cfRule type="cellIs" dxfId="10" priority="24" operator="equal">
      <formula>"✘"</formula>
    </cfRule>
  </conditionalFormatting>
  <conditionalFormatting sqref="D24">
    <cfRule type="cellIs" dxfId="9" priority="21" operator="equal">
      <formula>"✔"</formula>
    </cfRule>
    <cfRule type="cellIs" dxfId="8" priority="22" operator="equal">
      <formula>"✘"</formula>
    </cfRule>
  </conditionalFormatting>
  <conditionalFormatting sqref="H24">
    <cfRule type="cellIs" dxfId="7" priority="19" operator="equal">
      <formula>"✔"</formula>
    </cfRule>
    <cfRule type="cellIs" dxfId="6" priority="20" operator="equal">
      <formula>"✘"</formula>
    </cfRule>
  </conditionalFormatting>
  <conditionalFormatting sqref="H44:H47">
    <cfRule type="cellIs" dxfId="5" priority="17" operator="equal">
      <formula>"✔"</formula>
    </cfRule>
    <cfRule type="cellIs" dxfId="4" priority="18" operator="equal">
      <formula>"✘"</formula>
    </cfRule>
  </conditionalFormatting>
  <conditionalFormatting sqref="G44:G47">
    <cfRule type="cellIs" dxfId="3" priority="9" operator="equal">
      <formula>"✔"</formula>
    </cfRule>
    <cfRule type="cellIs" dxfId="2" priority="10" operator="equal">
      <formula>"✘"</formula>
    </cfRule>
  </conditionalFormatting>
  <conditionalFormatting sqref="O54">
    <cfRule type="cellIs" dxfId="1" priority="1" operator="equal">
      <formula>"✔"</formula>
    </cfRule>
    <cfRule type="cellIs" dxfId="0" priority="2" operator="equal">
      <formula>"✘"</formula>
    </cfRule>
  </conditionalFormatting>
  <pageMargins left="0.7" right="0.7" top="0.75" bottom="0.75" header="0.3" footer="0.3"/>
  <pageSetup orientation="portrait" r:id="rId1"/>
  <ignoredErrors>
    <ignoredError sqref="A17:B5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¡Bienvenido!</vt:lpstr>
      <vt:lpstr>FÓRMULAS</vt:lpstr>
      <vt:lpstr>FUNCIONES</vt:lpstr>
      <vt:lpstr>ANCLAJE</vt:lpstr>
      <vt:lpstr>QUIZ UNIDAD 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2021-06-17T21:06:32Z</dcterms:modified>
</cp:coreProperties>
</file>